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ThisWorkbook" autoCompressPictures="0"/>
  <mc:AlternateContent xmlns:mc="http://schemas.openxmlformats.org/markup-compatibility/2006">
    <mc:Choice Requires="x15">
      <x15ac:absPath xmlns:x15ac="http://schemas.microsoft.com/office/spreadsheetml/2010/11/ac" url="C:\Users\aurore.laurent\Documents\PROFESSIONNEL\CORP EHS-CSR &amp; Quality\EHS\Green parts\Conflict Minerals\2025\"/>
    </mc:Choice>
  </mc:AlternateContent>
  <xr:revisionPtr revIDLastSave="0" documentId="13_ncr:1_{CCBBD45D-17E1-4D65-9034-65D8BA236D1A}"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2932" yWindow="-108" windowWidth="23256" windowHeight="1245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s>
  <definedNames>
    <definedName name="_xlnm._FilterDatabase" localSheetId="9" hidden="1">'C'!$A$1:$B$1</definedName>
    <definedName name="_xlnm._FilterDatabase" localSheetId="4" hidden="1">'Smelter List'!$A$4:$Q$234</definedName>
    <definedName name="_xlnm._FilterDatabase" localSheetId="7" hidden="1">'Smelter Look-up'!$A$4:$I$582</definedName>
    <definedName name="_xlnm._FilterDatabase" localSheetId="10" hidden="1">SorP!$A$1:$C$6226</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B234" i="5" l="1"/>
  <c r="X234" i="5"/>
  <c r="V234" i="5"/>
  <c r="S234" i="5"/>
  <c r="T234" i="5"/>
  <c r="AB233" i="5"/>
  <c r="X233" i="5"/>
  <c r="V233" i="5"/>
  <c r="S233" i="5"/>
  <c r="T233" i="5"/>
  <c r="AB232" i="5"/>
  <c r="X232" i="5"/>
  <c r="V232" i="5"/>
  <c r="S232" i="5"/>
  <c r="T232" i="5"/>
  <c r="AB231" i="5"/>
  <c r="X231" i="5"/>
  <c r="V231" i="5"/>
  <c r="S231" i="5"/>
  <c r="T231" i="5"/>
  <c r="AB230" i="5"/>
  <c r="X230" i="5"/>
  <c r="V230" i="5"/>
  <c r="S230" i="5"/>
  <c r="T230" i="5"/>
  <c r="AB229" i="5"/>
  <c r="X229" i="5"/>
  <c r="V229" i="5"/>
  <c r="S229" i="5"/>
  <c r="T229" i="5"/>
  <c r="AB228" i="5"/>
  <c r="X228" i="5"/>
  <c r="V228" i="5"/>
  <c r="S228" i="5"/>
  <c r="T228" i="5"/>
  <c r="AB227" i="5"/>
  <c r="X227" i="5"/>
  <c r="V227" i="5"/>
  <c r="S227" i="5"/>
  <c r="T227" i="5"/>
  <c r="AB226" i="5"/>
  <c r="X226" i="5"/>
  <c r="V226" i="5"/>
  <c r="S226" i="5"/>
  <c r="T226" i="5"/>
  <c r="AB225" i="5"/>
  <c r="X225" i="5"/>
  <c r="V225" i="5"/>
  <c r="S225" i="5"/>
  <c r="T225" i="5"/>
  <c r="AB224" i="5"/>
  <c r="X224" i="5"/>
  <c r="V224" i="5"/>
  <c r="S224" i="5"/>
  <c r="T224" i="5"/>
  <c r="AB223" i="5"/>
  <c r="X223" i="5"/>
  <c r="V223" i="5"/>
  <c r="S223" i="5"/>
  <c r="T223" i="5"/>
  <c r="AB222" i="5"/>
  <c r="X222" i="5"/>
  <c r="V222" i="5"/>
  <c r="S222" i="5"/>
  <c r="T222" i="5"/>
  <c r="AB221" i="5"/>
  <c r="X221" i="5"/>
  <c r="V221" i="5"/>
  <c r="S221" i="5"/>
  <c r="T221" i="5"/>
  <c r="AB220" i="5"/>
  <c r="X220" i="5"/>
  <c r="V220" i="5"/>
  <c r="S220" i="5"/>
  <c r="T220" i="5"/>
  <c r="AB219" i="5"/>
  <c r="X219" i="5"/>
  <c r="V219" i="5"/>
  <c r="S219" i="5"/>
  <c r="T219" i="5"/>
  <c r="AB218" i="5"/>
  <c r="X218" i="5"/>
  <c r="V218" i="5"/>
  <c r="S218" i="5"/>
  <c r="T218" i="5"/>
  <c r="AB217" i="5"/>
  <c r="X217" i="5"/>
  <c r="V217" i="5"/>
  <c r="S217" i="5"/>
  <c r="T217" i="5"/>
  <c r="AB216" i="5"/>
  <c r="X216" i="5"/>
  <c r="V216" i="5"/>
  <c r="S216" i="5"/>
  <c r="T216" i="5"/>
  <c r="AB215" i="5"/>
  <c r="X215" i="5"/>
  <c r="V215" i="5"/>
  <c r="S215" i="5"/>
  <c r="T215" i="5"/>
  <c r="AB214" i="5"/>
  <c r="X214" i="5"/>
  <c r="V214" i="5"/>
  <c r="S214" i="5"/>
  <c r="T214" i="5"/>
  <c r="AB213" i="5"/>
  <c r="X213" i="5"/>
  <c r="V213" i="5"/>
  <c r="S213" i="5"/>
  <c r="T213" i="5"/>
  <c r="AB212" i="5"/>
  <c r="X212" i="5"/>
  <c r="V212" i="5"/>
  <c r="S212" i="5"/>
  <c r="T212" i="5"/>
  <c r="AB211" i="5"/>
  <c r="X211" i="5"/>
  <c r="V211" i="5"/>
  <c r="S211" i="5"/>
  <c r="T211" i="5"/>
  <c r="AB210" i="5"/>
  <c r="X210" i="5"/>
  <c r="V210" i="5"/>
  <c r="S210" i="5"/>
  <c r="T210" i="5"/>
  <c r="AB209" i="5"/>
  <c r="X209" i="5"/>
  <c r="V209" i="5"/>
  <c r="S209" i="5"/>
  <c r="T209" i="5"/>
  <c r="AB208" i="5"/>
  <c r="X208" i="5"/>
  <c r="V208" i="5"/>
  <c r="S208" i="5"/>
  <c r="T208" i="5"/>
  <c r="AB207" i="5"/>
  <c r="X207" i="5"/>
  <c r="V207" i="5"/>
  <c r="S207" i="5"/>
  <c r="T207" i="5"/>
  <c r="AB206" i="5"/>
  <c r="X206" i="5"/>
  <c r="V206" i="5"/>
  <c r="S206" i="5"/>
  <c r="T206" i="5"/>
  <c r="AB205" i="5"/>
  <c r="X205" i="5"/>
  <c r="V205" i="5"/>
  <c r="S205" i="5"/>
  <c r="T205" i="5"/>
  <c r="AB204" i="5"/>
  <c r="X204" i="5"/>
  <c r="V204" i="5"/>
  <c r="S204" i="5"/>
  <c r="T204" i="5"/>
  <c r="AB203" i="5"/>
  <c r="X203" i="5"/>
  <c r="V203" i="5"/>
  <c r="S203" i="5"/>
  <c r="T203" i="5"/>
  <c r="AB202" i="5"/>
  <c r="X202" i="5"/>
  <c r="V202" i="5"/>
  <c r="S202" i="5"/>
  <c r="T202" i="5"/>
  <c r="AB201" i="5"/>
  <c r="X201" i="5"/>
  <c r="V201" i="5"/>
  <c r="S201" i="5"/>
  <c r="T201" i="5"/>
  <c r="AB200" i="5"/>
  <c r="X200" i="5"/>
  <c r="V200" i="5"/>
  <c r="S200" i="5"/>
  <c r="T200" i="5"/>
  <c r="AB199" i="5"/>
  <c r="X199" i="5"/>
  <c r="V199" i="5"/>
  <c r="S199" i="5"/>
  <c r="T199" i="5"/>
  <c r="AB198" i="5"/>
  <c r="X198" i="5"/>
  <c r="V198" i="5"/>
  <c r="S198" i="5"/>
  <c r="T198" i="5"/>
  <c r="AB197" i="5"/>
  <c r="X197" i="5"/>
  <c r="V197" i="5"/>
  <c r="S197" i="5"/>
  <c r="T197" i="5"/>
  <c r="AB196" i="5"/>
  <c r="X196" i="5"/>
  <c r="V196" i="5"/>
  <c r="S196" i="5"/>
  <c r="T196" i="5"/>
  <c r="AB195" i="5"/>
  <c r="X195" i="5"/>
  <c r="V195" i="5"/>
  <c r="S195" i="5"/>
  <c r="T195" i="5"/>
  <c r="AB194" i="5"/>
  <c r="X194" i="5"/>
  <c r="V194" i="5"/>
  <c r="S194" i="5"/>
  <c r="T194" i="5"/>
  <c r="AB193" i="5"/>
  <c r="X193" i="5"/>
  <c r="V193" i="5"/>
  <c r="S193" i="5"/>
  <c r="T193" i="5"/>
  <c r="AB192" i="5"/>
  <c r="X192" i="5"/>
  <c r="V192" i="5"/>
  <c r="S192" i="5"/>
  <c r="T192" i="5"/>
  <c r="AB191" i="5"/>
  <c r="X191" i="5"/>
  <c r="V191" i="5"/>
  <c r="S191" i="5"/>
  <c r="T191" i="5"/>
  <c r="AB190" i="5"/>
  <c r="X190" i="5"/>
  <c r="V190" i="5"/>
  <c r="S190" i="5"/>
  <c r="T190" i="5"/>
  <c r="AB189" i="5"/>
  <c r="X189" i="5"/>
  <c r="V189" i="5"/>
  <c r="S189" i="5"/>
  <c r="T189" i="5"/>
  <c r="AB188" i="5"/>
  <c r="X188" i="5"/>
  <c r="V188" i="5"/>
  <c r="S188" i="5"/>
  <c r="T188" i="5"/>
  <c r="AB187" i="5"/>
  <c r="X187" i="5"/>
  <c r="V187" i="5"/>
  <c r="S187" i="5"/>
  <c r="T187" i="5"/>
  <c r="AB186" i="5"/>
  <c r="X186" i="5"/>
  <c r="V186" i="5"/>
  <c r="S186" i="5"/>
  <c r="T186" i="5"/>
  <c r="AB185" i="5"/>
  <c r="X185" i="5"/>
  <c r="V185" i="5"/>
  <c r="S185" i="5"/>
  <c r="T185" i="5"/>
  <c r="AB184" i="5"/>
  <c r="X184" i="5"/>
  <c r="V184" i="5"/>
  <c r="S184" i="5"/>
  <c r="T184" i="5"/>
  <c r="AB183" i="5"/>
  <c r="X183" i="5"/>
  <c r="V183" i="5"/>
  <c r="S183" i="5"/>
  <c r="T183" i="5"/>
  <c r="AB182" i="5"/>
  <c r="X182" i="5"/>
  <c r="V182" i="5"/>
  <c r="S182" i="5"/>
  <c r="T182" i="5"/>
  <c r="AB181" i="5"/>
  <c r="X181" i="5"/>
  <c r="V181" i="5"/>
  <c r="S181" i="5"/>
  <c r="T181" i="5"/>
  <c r="AB180" i="5"/>
  <c r="X180" i="5"/>
  <c r="V180" i="5"/>
  <c r="S180" i="5"/>
  <c r="T180" i="5"/>
  <c r="AB179" i="5"/>
  <c r="X179" i="5"/>
  <c r="V179" i="5"/>
  <c r="S179" i="5"/>
  <c r="T179" i="5"/>
  <c r="AB178" i="5"/>
  <c r="X178" i="5"/>
  <c r="V178" i="5"/>
  <c r="S178" i="5"/>
  <c r="T178" i="5"/>
  <c r="AB177" i="5"/>
  <c r="X177" i="5"/>
  <c r="V177" i="5"/>
  <c r="S177" i="5"/>
  <c r="T177" i="5"/>
  <c r="AB176" i="5"/>
  <c r="X176" i="5"/>
  <c r="V176" i="5"/>
  <c r="S176" i="5"/>
  <c r="T176" i="5"/>
  <c r="AB175" i="5"/>
  <c r="X175" i="5"/>
  <c r="V175" i="5"/>
  <c r="S175" i="5"/>
  <c r="T175" i="5"/>
  <c r="AB174" i="5"/>
  <c r="X174" i="5"/>
  <c r="V174" i="5"/>
  <c r="S174" i="5"/>
  <c r="T174" i="5"/>
  <c r="AB173" i="5"/>
  <c r="X173" i="5"/>
  <c r="V173" i="5"/>
  <c r="S173" i="5"/>
  <c r="T173" i="5"/>
  <c r="AB172" i="5"/>
  <c r="X172" i="5"/>
  <c r="V172" i="5"/>
  <c r="S172" i="5"/>
  <c r="T172" i="5"/>
  <c r="AB171" i="5"/>
  <c r="X171" i="5"/>
  <c r="V171" i="5"/>
  <c r="S171" i="5"/>
  <c r="T171" i="5"/>
  <c r="AB170" i="5"/>
  <c r="X170" i="5"/>
  <c r="V170" i="5"/>
  <c r="S170" i="5"/>
  <c r="T170" i="5"/>
  <c r="AB169" i="5"/>
  <c r="X169" i="5"/>
  <c r="V169" i="5"/>
  <c r="S169" i="5"/>
  <c r="T169" i="5"/>
  <c r="AB168" i="5"/>
  <c r="X168" i="5"/>
  <c r="V168" i="5"/>
  <c r="S168" i="5"/>
  <c r="T168" i="5"/>
  <c r="AB167" i="5"/>
  <c r="X167" i="5"/>
  <c r="V167" i="5"/>
  <c r="S167" i="5"/>
  <c r="T167" i="5"/>
  <c r="AB166" i="5"/>
  <c r="X166" i="5"/>
  <c r="V166" i="5"/>
  <c r="S166" i="5"/>
  <c r="T166" i="5"/>
  <c r="AB165" i="5"/>
  <c r="X165" i="5"/>
  <c r="V165" i="5"/>
  <c r="S165" i="5"/>
  <c r="T165" i="5"/>
  <c r="AB164" i="5"/>
  <c r="X164" i="5"/>
  <c r="V164" i="5"/>
  <c r="S164" i="5"/>
  <c r="T164" i="5"/>
  <c r="AB163" i="5"/>
  <c r="X163" i="5"/>
  <c r="V163" i="5"/>
  <c r="S163" i="5"/>
  <c r="T163" i="5"/>
  <c r="AB162" i="5"/>
  <c r="X162" i="5"/>
  <c r="V162" i="5"/>
  <c r="S162" i="5"/>
  <c r="T162" i="5"/>
  <c r="AB161" i="5"/>
  <c r="X161" i="5"/>
  <c r="V161" i="5"/>
  <c r="S161" i="5"/>
  <c r="T161" i="5"/>
  <c r="AB160" i="5"/>
  <c r="X160" i="5"/>
  <c r="V160" i="5"/>
  <c r="S160" i="5"/>
  <c r="T160" i="5"/>
  <c r="AB159" i="5"/>
  <c r="X159" i="5"/>
  <c r="V159" i="5"/>
  <c r="S159" i="5"/>
  <c r="T159" i="5"/>
  <c r="AB158" i="5"/>
  <c r="X158" i="5"/>
  <c r="V158" i="5"/>
  <c r="S158" i="5"/>
  <c r="T158" i="5"/>
  <c r="AB157" i="5"/>
  <c r="X157" i="5"/>
  <c r="V157" i="5"/>
  <c r="S157" i="5"/>
  <c r="T157" i="5"/>
  <c r="AB156" i="5"/>
  <c r="X156" i="5"/>
  <c r="V156" i="5"/>
  <c r="S156" i="5"/>
  <c r="T156" i="5"/>
  <c r="AB155" i="5"/>
  <c r="X155" i="5"/>
  <c r="V155" i="5"/>
  <c r="S155" i="5"/>
  <c r="T155" i="5"/>
  <c r="AB154" i="5"/>
  <c r="X154" i="5"/>
  <c r="V154" i="5"/>
  <c r="S154" i="5"/>
  <c r="T154" i="5"/>
  <c r="AB153" i="5"/>
  <c r="X153" i="5"/>
  <c r="V153" i="5"/>
  <c r="S153" i="5"/>
  <c r="T153" i="5"/>
  <c r="AB152" i="5"/>
  <c r="X152" i="5"/>
  <c r="V152" i="5"/>
  <c r="S152" i="5"/>
  <c r="T152" i="5"/>
  <c r="AB151" i="5"/>
  <c r="X151" i="5"/>
  <c r="V151" i="5"/>
  <c r="S151" i="5"/>
  <c r="T151" i="5"/>
  <c r="AB150" i="5"/>
  <c r="X150" i="5"/>
  <c r="V150" i="5"/>
  <c r="S150" i="5"/>
  <c r="T150" i="5"/>
  <c r="AB149" i="5"/>
  <c r="X149" i="5"/>
  <c r="V149" i="5"/>
  <c r="S149" i="5"/>
  <c r="T149" i="5"/>
  <c r="AB148" i="5"/>
  <c r="X148" i="5"/>
  <c r="V148" i="5"/>
  <c r="S148" i="5"/>
  <c r="T148" i="5"/>
  <c r="AB147" i="5"/>
  <c r="X147" i="5"/>
  <c r="V147" i="5"/>
  <c r="S147" i="5"/>
  <c r="T147" i="5"/>
  <c r="AB146" i="5"/>
  <c r="X146" i="5"/>
  <c r="V146" i="5"/>
  <c r="S146" i="5"/>
  <c r="T146" i="5"/>
  <c r="AB145" i="5"/>
  <c r="X145" i="5"/>
  <c r="V145" i="5"/>
  <c r="S145" i="5"/>
  <c r="T145" i="5"/>
  <c r="AB144" i="5"/>
  <c r="X144" i="5"/>
  <c r="V144" i="5"/>
  <c r="S144" i="5"/>
  <c r="T144" i="5"/>
  <c r="AB143" i="5"/>
  <c r="X143" i="5"/>
  <c r="V143" i="5"/>
  <c r="S143" i="5"/>
  <c r="T143" i="5"/>
  <c r="AB142" i="5"/>
  <c r="X142" i="5"/>
  <c r="V142" i="5"/>
  <c r="S142" i="5"/>
  <c r="T142" i="5"/>
  <c r="AB141" i="5"/>
  <c r="X141" i="5"/>
  <c r="V141" i="5"/>
  <c r="S141" i="5"/>
  <c r="T141" i="5"/>
  <c r="AB140" i="5"/>
  <c r="X140" i="5"/>
  <c r="V140" i="5"/>
  <c r="S140" i="5"/>
  <c r="T140" i="5"/>
  <c r="AB139" i="5"/>
  <c r="X139" i="5"/>
  <c r="V139" i="5"/>
  <c r="S139" i="5"/>
  <c r="T139" i="5"/>
  <c r="AB138" i="5"/>
  <c r="X138" i="5"/>
  <c r="V138" i="5"/>
  <c r="S138" i="5"/>
  <c r="T138" i="5"/>
  <c r="AB137" i="5"/>
  <c r="X137" i="5"/>
  <c r="V137" i="5"/>
  <c r="S137" i="5"/>
  <c r="T137" i="5"/>
  <c r="AB136" i="5"/>
  <c r="X136" i="5"/>
  <c r="V136" i="5"/>
  <c r="S136" i="5"/>
  <c r="T136" i="5"/>
  <c r="AB135" i="5"/>
  <c r="X135" i="5"/>
  <c r="V135" i="5"/>
  <c r="S135" i="5"/>
  <c r="T135" i="5"/>
  <c r="AB134" i="5"/>
  <c r="X134" i="5"/>
  <c r="V134" i="5"/>
  <c r="S134" i="5"/>
  <c r="T134" i="5"/>
  <c r="AB133" i="5"/>
  <c r="X133" i="5"/>
  <c r="V133" i="5"/>
  <c r="S133" i="5"/>
  <c r="T133" i="5"/>
  <c r="AB132" i="5"/>
  <c r="X132" i="5"/>
  <c r="V132" i="5"/>
  <c r="S132" i="5"/>
  <c r="T132" i="5"/>
  <c r="AB131" i="5"/>
  <c r="X131" i="5"/>
  <c r="V131" i="5"/>
  <c r="S131" i="5"/>
  <c r="T131" i="5"/>
  <c r="AB130" i="5"/>
  <c r="X130" i="5"/>
  <c r="V130" i="5"/>
  <c r="S130" i="5"/>
  <c r="T130" i="5"/>
  <c r="AB129" i="5"/>
  <c r="X129" i="5"/>
  <c r="V129" i="5"/>
  <c r="S129" i="5"/>
  <c r="T129" i="5"/>
  <c r="AB128" i="5"/>
  <c r="X128" i="5"/>
  <c r="V128" i="5"/>
  <c r="S128" i="5"/>
  <c r="T128" i="5"/>
  <c r="AB127" i="5"/>
  <c r="X127" i="5"/>
  <c r="V127" i="5"/>
  <c r="S127" i="5"/>
  <c r="T127" i="5"/>
  <c r="AB126" i="5"/>
  <c r="X126" i="5"/>
  <c r="V126" i="5"/>
  <c r="S126" i="5"/>
  <c r="T126" i="5"/>
  <c r="AB125" i="5"/>
  <c r="X125" i="5"/>
  <c r="V125" i="5"/>
  <c r="S125" i="5"/>
  <c r="T125" i="5"/>
  <c r="AB124" i="5"/>
  <c r="X124" i="5"/>
  <c r="V124" i="5"/>
  <c r="S124" i="5"/>
  <c r="T124" i="5"/>
  <c r="AB123" i="5"/>
  <c r="X123" i="5"/>
  <c r="V123" i="5"/>
  <c r="S123" i="5"/>
  <c r="T123" i="5"/>
  <c r="AB122" i="5"/>
  <c r="X122" i="5"/>
  <c r="V122" i="5"/>
  <c r="S122" i="5"/>
  <c r="T122" i="5"/>
  <c r="AB121" i="5"/>
  <c r="X121" i="5"/>
  <c r="V121" i="5"/>
  <c r="S121" i="5"/>
  <c r="T121" i="5"/>
  <c r="AB120" i="5"/>
  <c r="X120" i="5"/>
  <c r="V120" i="5"/>
  <c r="S120" i="5"/>
  <c r="T120" i="5"/>
  <c r="AB119" i="5"/>
  <c r="X119" i="5"/>
  <c r="V119" i="5"/>
  <c r="S119" i="5"/>
  <c r="T119" i="5"/>
  <c r="AB118" i="5"/>
  <c r="X118" i="5"/>
  <c r="V118" i="5"/>
  <c r="S118" i="5"/>
  <c r="T118" i="5"/>
  <c r="AB117" i="5"/>
  <c r="X117" i="5"/>
  <c r="V117" i="5"/>
  <c r="S117" i="5"/>
  <c r="T117" i="5"/>
  <c r="AB116" i="5"/>
  <c r="X116" i="5"/>
  <c r="V116" i="5"/>
  <c r="S116" i="5"/>
  <c r="T116" i="5"/>
  <c r="AB115" i="5"/>
  <c r="X115" i="5"/>
  <c r="V115" i="5"/>
  <c r="S115" i="5"/>
  <c r="T115" i="5"/>
  <c r="AB114" i="5"/>
  <c r="X114" i="5"/>
  <c r="V114" i="5"/>
  <c r="S114" i="5"/>
  <c r="T114" i="5"/>
  <c r="AB113" i="5"/>
  <c r="X113" i="5"/>
  <c r="V113" i="5"/>
  <c r="S113" i="5"/>
  <c r="T113" i="5"/>
  <c r="AB112" i="5"/>
  <c r="X112" i="5"/>
  <c r="V112" i="5"/>
  <c r="S112" i="5"/>
  <c r="T112" i="5"/>
  <c r="AB111" i="5"/>
  <c r="X111" i="5"/>
  <c r="V111" i="5"/>
  <c r="S111" i="5"/>
  <c r="T111" i="5"/>
  <c r="AB110" i="5"/>
  <c r="X110" i="5"/>
  <c r="V110" i="5"/>
  <c r="S110" i="5"/>
  <c r="T110" i="5"/>
  <c r="AB109" i="5"/>
  <c r="X109" i="5"/>
  <c r="V109" i="5"/>
  <c r="S109" i="5"/>
  <c r="T109" i="5"/>
  <c r="AB108" i="5"/>
  <c r="X108" i="5"/>
  <c r="V108" i="5"/>
  <c r="S108" i="5"/>
  <c r="T108" i="5"/>
  <c r="AB107" i="5"/>
  <c r="X107" i="5"/>
  <c r="V107" i="5"/>
  <c r="S107" i="5"/>
  <c r="T107" i="5"/>
  <c r="AB106" i="5"/>
  <c r="X106" i="5"/>
  <c r="V106" i="5"/>
  <c r="S106" i="5"/>
  <c r="T106" i="5"/>
  <c r="AB105" i="5"/>
  <c r="X105" i="5"/>
  <c r="V105" i="5"/>
  <c r="S105" i="5"/>
  <c r="T105" i="5"/>
  <c r="AB104" i="5"/>
  <c r="X104" i="5"/>
  <c r="V104" i="5"/>
  <c r="S104" i="5"/>
  <c r="T104" i="5"/>
  <c r="AB103" i="5"/>
  <c r="X103" i="5"/>
  <c r="V103" i="5"/>
  <c r="S103" i="5"/>
  <c r="T103" i="5"/>
  <c r="AB102" i="5"/>
  <c r="X102" i="5"/>
  <c r="V102" i="5"/>
  <c r="S102" i="5"/>
  <c r="T102" i="5"/>
  <c r="AB101" i="5"/>
  <c r="X101" i="5"/>
  <c r="V101" i="5"/>
  <c r="S101" i="5"/>
  <c r="T101" i="5"/>
  <c r="AB100" i="5"/>
  <c r="X100" i="5"/>
  <c r="V100" i="5"/>
  <c r="S100" i="5"/>
  <c r="T100" i="5"/>
  <c r="AB99" i="5"/>
  <c r="X99" i="5"/>
  <c r="V99" i="5"/>
  <c r="S99" i="5"/>
  <c r="T99" i="5"/>
  <c r="AB98" i="5"/>
  <c r="X98" i="5"/>
  <c r="V98" i="5"/>
  <c r="S98" i="5"/>
  <c r="T98" i="5"/>
  <c r="AB97" i="5"/>
  <c r="X97" i="5"/>
  <c r="V97" i="5"/>
  <c r="S97" i="5"/>
  <c r="T97" i="5"/>
  <c r="AB96" i="5"/>
  <c r="X96" i="5"/>
  <c r="V96" i="5"/>
  <c r="S96" i="5"/>
  <c r="T96" i="5"/>
  <c r="AB95" i="5"/>
  <c r="X95" i="5"/>
  <c r="V95" i="5"/>
  <c r="S95" i="5"/>
  <c r="T95" i="5"/>
  <c r="AB94" i="5"/>
  <c r="X94" i="5"/>
  <c r="V94" i="5"/>
  <c r="S94" i="5"/>
  <c r="T94" i="5"/>
  <c r="AB93" i="5"/>
  <c r="X93" i="5"/>
  <c r="V93" i="5"/>
  <c r="S93" i="5"/>
  <c r="T93" i="5"/>
  <c r="AB92" i="5"/>
  <c r="X92" i="5"/>
  <c r="V92" i="5"/>
  <c r="S92" i="5"/>
  <c r="T92" i="5"/>
  <c r="AB91" i="5"/>
  <c r="X91" i="5"/>
  <c r="V91" i="5"/>
  <c r="S91" i="5"/>
  <c r="T91" i="5"/>
  <c r="AB90" i="5"/>
  <c r="X90" i="5"/>
  <c r="V90" i="5"/>
  <c r="S90" i="5"/>
  <c r="T90" i="5"/>
  <c r="AB89" i="5"/>
  <c r="X89" i="5"/>
  <c r="V89" i="5"/>
  <c r="S89" i="5"/>
  <c r="T89" i="5"/>
  <c r="AB88" i="5"/>
  <c r="X88" i="5"/>
  <c r="V88" i="5"/>
  <c r="S88" i="5"/>
  <c r="T88" i="5"/>
  <c r="AB87" i="5"/>
  <c r="X87" i="5"/>
  <c r="V87" i="5"/>
  <c r="S87" i="5"/>
  <c r="T87" i="5"/>
  <c r="AB86" i="5"/>
  <c r="X86" i="5"/>
  <c r="V86" i="5"/>
  <c r="S86" i="5"/>
  <c r="T86" i="5"/>
  <c r="AB85" i="5"/>
  <c r="X85" i="5"/>
  <c r="V85" i="5"/>
  <c r="S85" i="5"/>
  <c r="T85" i="5"/>
  <c r="AB84" i="5"/>
  <c r="X84" i="5"/>
  <c r="V84" i="5"/>
  <c r="S84" i="5"/>
  <c r="T84" i="5"/>
  <c r="AB83" i="5"/>
  <c r="X83" i="5"/>
  <c r="V83" i="5"/>
  <c r="S83" i="5"/>
  <c r="T83" i="5"/>
  <c r="AB82" i="5"/>
  <c r="X82" i="5"/>
  <c r="V82" i="5"/>
  <c r="S82" i="5"/>
  <c r="T82" i="5"/>
  <c r="AB81" i="5"/>
  <c r="X81" i="5"/>
  <c r="V81" i="5"/>
  <c r="S81" i="5"/>
  <c r="T81" i="5"/>
  <c r="AB80" i="5"/>
  <c r="X80" i="5"/>
  <c r="V80" i="5"/>
  <c r="S80" i="5"/>
  <c r="T80" i="5"/>
  <c r="AB79" i="5"/>
  <c r="X79" i="5"/>
  <c r="V79" i="5"/>
  <c r="S79" i="5"/>
  <c r="T79" i="5"/>
  <c r="AB78" i="5"/>
  <c r="X78" i="5"/>
  <c r="V78" i="5"/>
  <c r="S78" i="5"/>
  <c r="T78" i="5"/>
  <c r="AB77" i="5"/>
  <c r="X77" i="5"/>
  <c r="V77" i="5"/>
  <c r="S77" i="5"/>
  <c r="T77" i="5"/>
  <c r="AB76" i="5"/>
  <c r="X76" i="5"/>
  <c r="V76" i="5"/>
  <c r="S76" i="5"/>
  <c r="T76" i="5"/>
  <c r="AB75" i="5"/>
  <c r="X75" i="5"/>
  <c r="V75" i="5"/>
  <c r="S75" i="5"/>
  <c r="T75" i="5"/>
  <c r="AB74" i="5"/>
  <c r="X74" i="5"/>
  <c r="V74" i="5"/>
  <c r="S74" i="5"/>
  <c r="T74" i="5"/>
  <c r="AB73" i="5"/>
  <c r="X73" i="5"/>
  <c r="V73" i="5"/>
  <c r="S73" i="5"/>
  <c r="T73" i="5"/>
  <c r="AB72" i="5"/>
  <c r="X72" i="5"/>
  <c r="V72" i="5"/>
  <c r="S72" i="5"/>
  <c r="T72" i="5"/>
  <c r="AB71" i="5"/>
  <c r="X71" i="5"/>
  <c r="V71" i="5"/>
  <c r="S71" i="5"/>
  <c r="T71" i="5"/>
  <c r="AB70" i="5"/>
  <c r="X70" i="5"/>
  <c r="V70" i="5"/>
  <c r="S70" i="5"/>
  <c r="T70" i="5"/>
  <c r="AB69" i="5"/>
  <c r="X69" i="5"/>
  <c r="V69" i="5"/>
  <c r="S69" i="5"/>
  <c r="T69" i="5"/>
  <c r="AB68" i="5"/>
  <c r="X68" i="5"/>
  <c r="V68" i="5"/>
  <c r="S68" i="5"/>
  <c r="T68" i="5"/>
  <c r="AB67" i="5"/>
  <c r="X67" i="5"/>
  <c r="V67" i="5"/>
  <c r="S67" i="5"/>
  <c r="T67" i="5"/>
  <c r="AB66" i="5"/>
  <c r="X66" i="5"/>
  <c r="V66" i="5"/>
  <c r="S66" i="5"/>
  <c r="T66" i="5"/>
  <c r="AB65" i="5"/>
  <c r="X65" i="5"/>
  <c r="V65" i="5"/>
  <c r="S65" i="5"/>
  <c r="T65" i="5"/>
  <c r="AB64" i="5"/>
  <c r="X64" i="5"/>
  <c r="V64" i="5"/>
  <c r="S64" i="5"/>
  <c r="T64" i="5"/>
  <c r="AB63" i="5"/>
  <c r="X63" i="5"/>
  <c r="V63" i="5"/>
  <c r="S63" i="5"/>
  <c r="T63" i="5"/>
  <c r="AB62" i="5"/>
  <c r="X62" i="5"/>
  <c r="V62" i="5"/>
  <c r="S62" i="5"/>
  <c r="T62" i="5"/>
  <c r="AB61" i="5"/>
  <c r="X61" i="5"/>
  <c r="V61" i="5"/>
  <c r="S61" i="5"/>
  <c r="T61" i="5"/>
  <c r="AB60" i="5"/>
  <c r="X60" i="5"/>
  <c r="V60" i="5"/>
  <c r="S60" i="5"/>
  <c r="T60" i="5"/>
  <c r="AB59" i="5"/>
  <c r="X59" i="5"/>
  <c r="V59" i="5"/>
  <c r="S59" i="5"/>
  <c r="T59" i="5"/>
  <c r="AB58" i="5"/>
  <c r="X58" i="5"/>
  <c r="V58" i="5"/>
  <c r="S58" i="5"/>
  <c r="T58" i="5"/>
  <c r="AB57" i="5"/>
  <c r="X57" i="5"/>
  <c r="V57" i="5"/>
  <c r="S57" i="5"/>
  <c r="T57" i="5"/>
  <c r="AB56" i="5"/>
  <c r="X56" i="5"/>
  <c r="V56" i="5"/>
  <c r="S56" i="5"/>
  <c r="T56" i="5"/>
  <c r="AB55" i="5"/>
  <c r="X55" i="5"/>
  <c r="V55" i="5"/>
  <c r="S55" i="5"/>
  <c r="T55" i="5"/>
  <c r="AB54" i="5"/>
  <c r="X54" i="5"/>
  <c r="V54" i="5"/>
  <c r="S54" i="5"/>
  <c r="T54" i="5"/>
  <c r="AB53" i="5"/>
  <c r="X53" i="5"/>
  <c r="V53" i="5"/>
  <c r="S53" i="5"/>
  <c r="T53" i="5"/>
  <c r="AB52" i="5"/>
  <c r="X52" i="5"/>
  <c r="V52" i="5"/>
  <c r="S52" i="5"/>
  <c r="T52" i="5"/>
  <c r="AB51" i="5"/>
  <c r="X51" i="5"/>
  <c r="V51" i="5"/>
  <c r="S51" i="5"/>
  <c r="T51" i="5"/>
  <c r="AB50" i="5"/>
  <c r="X50" i="5"/>
  <c r="V50" i="5"/>
  <c r="S50" i="5"/>
  <c r="T50" i="5"/>
  <c r="AB49" i="5"/>
  <c r="X49" i="5"/>
  <c r="V49" i="5"/>
  <c r="S49" i="5"/>
  <c r="T49" i="5"/>
  <c r="AB48" i="5"/>
  <c r="X48" i="5"/>
  <c r="V48" i="5"/>
  <c r="S48" i="5"/>
  <c r="T48" i="5"/>
  <c r="AB47" i="5"/>
  <c r="X47" i="5"/>
  <c r="V47" i="5"/>
  <c r="S47" i="5"/>
  <c r="T47" i="5"/>
  <c r="AB46" i="5"/>
  <c r="X46" i="5"/>
  <c r="V46" i="5"/>
  <c r="S46" i="5"/>
  <c r="T46" i="5"/>
  <c r="AB45" i="5"/>
  <c r="X45" i="5"/>
  <c r="V45" i="5"/>
  <c r="S45" i="5"/>
  <c r="T45" i="5"/>
  <c r="AB44" i="5"/>
  <c r="X44" i="5"/>
  <c r="V44" i="5"/>
  <c r="S44" i="5"/>
  <c r="T44" i="5"/>
  <c r="AB43" i="5"/>
  <c r="X43" i="5"/>
  <c r="V43" i="5"/>
  <c r="S43" i="5"/>
  <c r="T43" i="5"/>
  <c r="AB42" i="5"/>
  <c r="X42" i="5"/>
  <c r="V42" i="5"/>
  <c r="S42" i="5"/>
  <c r="T42" i="5"/>
  <c r="AB41" i="5"/>
  <c r="X41" i="5"/>
  <c r="V41" i="5"/>
  <c r="S41" i="5"/>
  <c r="T41" i="5"/>
  <c r="AB40" i="5"/>
  <c r="X40" i="5"/>
  <c r="V40" i="5"/>
  <c r="S40" i="5"/>
  <c r="T40" i="5"/>
  <c r="AB39" i="5"/>
  <c r="X39" i="5"/>
  <c r="V39" i="5"/>
  <c r="S39" i="5"/>
  <c r="T39" i="5"/>
  <c r="AB38" i="5"/>
  <c r="X38" i="5"/>
  <c r="V38" i="5"/>
  <c r="S38" i="5"/>
  <c r="T38" i="5"/>
  <c r="AB37" i="5"/>
  <c r="X37" i="5"/>
  <c r="V37" i="5"/>
  <c r="S37" i="5"/>
  <c r="T37" i="5"/>
  <c r="AB36" i="5"/>
  <c r="X36" i="5"/>
  <c r="V36" i="5"/>
  <c r="S36" i="5"/>
  <c r="T36" i="5"/>
  <c r="AB35" i="5"/>
  <c r="X35" i="5"/>
  <c r="V35" i="5"/>
  <c r="S35" i="5"/>
  <c r="T35" i="5"/>
  <c r="AB34" i="5"/>
  <c r="X34" i="5"/>
  <c r="V34" i="5"/>
  <c r="S34" i="5"/>
  <c r="T34" i="5"/>
  <c r="AB33" i="5"/>
  <c r="X33" i="5"/>
  <c r="V33" i="5"/>
  <c r="S33" i="5"/>
  <c r="T33" i="5"/>
  <c r="AB32" i="5"/>
  <c r="X32" i="5"/>
  <c r="V32" i="5"/>
  <c r="S32" i="5"/>
  <c r="T32" i="5"/>
  <c r="AB31" i="5"/>
  <c r="X31" i="5"/>
  <c r="V31" i="5"/>
  <c r="S31" i="5"/>
  <c r="T31" i="5"/>
  <c r="AB30" i="5"/>
  <c r="X30" i="5"/>
  <c r="V30" i="5"/>
  <c r="S30" i="5"/>
  <c r="T30" i="5"/>
  <c r="AB29" i="5"/>
  <c r="X29" i="5"/>
  <c r="V29" i="5"/>
  <c r="S29" i="5"/>
  <c r="T29" i="5"/>
  <c r="AB28" i="5"/>
  <c r="X28" i="5"/>
  <c r="V28" i="5"/>
  <c r="S28" i="5"/>
  <c r="T28" i="5"/>
  <c r="AB27" i="5"/>
  <c r="X27" i="5"/>
  <c r="V27" i="5"/>
  <c r="S27" i="5"/>
  <c r="T27" i="5"/>
  <c r="AB26" i="5"/>
  <c r="X26" i="5"/>
  <c r="V26" i="5"/>
  <c r="S26" i="5"/>
  <c r="T26" i="5"/>
  <c r="AB25" i="5"/>
  <c r="X25" i="5"/>
  <c r="V25" i="5"/>
  <c r="S25" i="5"/>
  <c r="T25" i="5"/>
  <c r="AB24" i="5"/>
  <c r="X24" i="5"/>
  <c r="V24" i="5"/>
  <c r="S24" i="5"/>
  <c r="T24" i="5"/>
  <c r="AB23" i="5"/>
  <c r="X23" i="5"/>
  <c r="V23" i="5"/>
  <c r="S23" i="5"/>
  <c r="T23" i="5"/>
  <c r="AB22" i="5"/>
  <c r="X22" i="5"/>
  <c r="V22" i="5"/>
  <c r="S22" i="5"/>
  <c r="T22" i="5"/>
  <c r="AB21" i="5"/>
  <c r="X21" i="5"/>
  <c r="V21" i="5"/>
  <c r="T21" i="5"/>
  <c r="S21" i="5"/>
  <c r="AB20" i="5"/>
  <c r="X20" i="5"/>
  <c r="V20" i="5"/>
  <c r="T20" i="5"/>
  <c r="S20" i="5"/>
  <c r="AB19" i="5"/>
  <c r="X19" i="5"/>
  <c r="V19" i="5"/>
  <c r="T19" i="5"/>
  <c r="S19" i="5"/>
  <c r="AB18" i="5"/>
  <c r="X18" i="5"/>
  <c r="V18" i="5"/>
  <c r="T18" i="5"/>
  <c r="S18" i="5"/>
  <c r="AB17" i="5"/>
  <c r="X17" i="5"/>
  <c r="V17" i="5"/>
  <c r="T17" i="5"/>
  <c r="S17" i="5"/>
  <c r="AB16" i="5"/>
  <c r="X16" i="5"/>
  <c r="V16" i="5"/>
  <c r="T16" i="5"/>
  <c r="S16" i="5"/>
  <c r="AB15" i="5"/>
  <c r="X15" i="5"/>
  <c r="V15" i="5"/>
  <c r="T15" i="5"/>
  <c r="S15" i="5"/>
  <c r="AB14" i="5"/>
  <c r="X14" i="5"/>
  <c r="V14" i="5"/>
  <c r="T14" i="5"/>
  <c r="S14" i="5"/>
  <c r="AB13" i="5"/>
  <c r="X13" i="5"/>
  <c r="V13" i="5"/>
  <c r="T13" i="5"/>
  <c r="S13" i="5"/>
  <c r="AB12" i="5"/>
  <c r="X12" i="5"/>
  <c r="V12" i="5"/>
  <c r="T12" i="5"/>
  <c r="S12" i="5"/>
  <c r="AB11" i="5"/>
  <c r="X11" i="5"/>
  <c r="V11" i="5"/>
  <c r="T11" i="5"/>
  <c r="S11" i="5"/>
  <c r="AB10" i="5"/>
  <c r="X10" i="5"/>
  <c r="V10" i="5"/>
  <c r="T10" i="5"/>
  <c r="S10" i="5"/>
  <c r="AB9" i="5"/>
  <c r="X9" i="5"/>
  <c r="V9" i="5"/>
  <c r="T9" i="5"/>
  <c r="S9" i="5"/>
  <c r="AB8" i="5"/>
  <c r="X8" i="5"/>
  <c r="V8" i="5"/>
  <c r="T8" i="5"/>
  <c r="S8" i="5"/>
  <c r="AB7" i="5"/>
  <c r="X7" i="5"/>
  <c r="V7" i="5"/>
  <c r="T7" i="5"/>
  <c r="S7" i="5"/>
  <c r="AB6" i="5"/>
  <c r="X6" i="5"/>
  <c r="V6" i="5"/>
  <c r="T6" i="5"/>
  <c r="S6" i="5"/>
  <c r="AB5" i="5"/>
  <c r="X5" i="5"/>
  <c r="V5" i="5"/>
  <c r="T5" i="5"/>
  <c r="S5"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E4" i="8"/>
  <c r="C4"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F69" i="6"/>
  <c r="D4" i="5"/>
  <c r="E4"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G69" i="6" a="1"/>
  <c r="G69" i="6"/>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J5" i="8"/>
  <c r="K5" i="8"/>
  <c r="B10" i="6"/>
  <c r="B9" i="6"/>
  <c r="G64" i="6" a="1"/>
  <c r="G64" i="6"/>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1" i="5"/>
  <c r="I2497" i="5"/>
  <c r="H2493" i="5"/>
  <c r="F2492" i="5"/>
  <c r="S2490" i="5"/>
  <c r="S2486" i="5"/>
  <c r="S2482" i="5"/>
  <c r="S2480" i="5"/>
  <c r="J2479" i="5"/>
  <c r="S2479" i="5"/>
  <c r="S2478" i="5"/>
  <c r="I2473" i="5"/>
  <c r="S2473" i="5"/>
  <c r="R2472" i="5"/>
  <c r="J2471" i="5"/>
  <c r="S2471" i="5"/>
  <c r="R2470" i="5"/>
  <c r="S2467" i="5"/>
  <c r="S2465" i="5"/>
  <c r="R2464" i="5"/>
  <c r="S2463" i="5"/>
  <c r="S2459" i="5"/>
  <c r="S2457" i="5"/>
  <c r="X2455" i="5"/>
  <c r="S2455" i="5"/>
  <c r="S2452" i="5"/>
  <c r="F2448" i="5"/>
  <c r="S2447" i="5"/>
  <c r="I2445" i="5"/>
  <c r="S2443" i="5"/>
  <c r="R2440" i="5"/>
  <c r="I2436" i="5"/>
  <c r="F2434" i="5"/>
  <c r="S2434" i="5"/>
  <c r="H2431" i="5"/>
  <c r="S2431" i="5"/>
  <c r="S2429" i="5"/>
  <c r="S2427" i="5"/>
  <c r="S2425" i="5"/>
  <c r="F2423" i="5"/>
  <c r="S2423" i="5"/>
  <c r="S2419" i="5"/>
  <c r="S2418" i="5"/>
  <c r="S2417" i="5"/>
  <c r="S2415" i="5"/>
  <c r="S2414" i="5"/>
  <c r="S2413" i="5"/>
  <c r="S2411" i="5"/>
  <c r="S2407" i="5"/>
  <c r="S2403" i="5"/>
  <c r="S2402" i="5"/>
  <c r="S2399" i="5"/>
  <c r="S2395" i="5"/>
  <c r="S2394" i="5"/>
  <c r="R2393" i="5"/>
  <c r="X2391" i="5"/>
  <c r="S2391" i="5"/>
  <c r="S2389" i="5"/>
  <c r="R2388" i="5"/>
  <c r="S2387" i="5"/>
  <c r="F2386" i="5"/>
  <c r="S2383" i="5"/>
  <c r="R2380" i="5"/>
  <c r="F2378" i="5"/>
  <c r="S2378" i="5"/>
  <c r="S2376" i="5"/>
  <c r="S2375" i="5"/>
  <c r="S2374" i="5"/>
  <c r="S2371" i="5"/>
  <c r="F2370" i="5"/>
  <c r="S2368" i="5"/>
  <c r="S2367" i="5"/>
  <c r="S2366" i="5"/>
  <c r="F2364" i="5"/>
  <c r="R2363" i="5"/>
  <c r="S2363" i="5"/>
  <c r="F2362" i="5"/>
  <c r="S2361" i="5"/>
  <c r="S2360" i="5"/>
  <c r="S2359" i="5"/>
  <c r="S2358" i="5"/>
  <c r="S2354" i="5"/>
  <c r="X2353" i="5"/>
  <c r="S2353" i="5"/>
  <c r="S2352" i="5"/>
  <c r="S2351" i="5"/>
  <c r="S2349" i="5"/>
  <c r="S2345" i="5"/>
  <c r="H2344" i="5"/>
  <c r="H2343" i="5"/>
  <c r="S2341" i="5"/>
  <c r="S2339" i="5"/>
  <c r="X2336" i="5"/>
  <c r="H2335" i="5"/>
  <c r="S2335" i="5"/>
  <c r="S2334" i="5"/>
  <c r="S2333" i="5"/>
  <c r="S2330" i="5"/>
  <c r="S2329" i="5"/>
  <c r="S2326" i="5"/>
  <c r="S2325" i="5"/>
  <c r="S2321" i="5"/>
  <c r="F2319" i="5"/>
  <c r="S2315" i="5"/>
  <c r="J2312" i="5"/>
  <c r="S2312" i="5"/>
  <c r="J2304" i="5"/>
  <c r="S2304" i="5"/>
  <c r="J2301" i="5"/>
  <c r="S2300" i="5"/>
  <c r="S2299" i="5"/>
  <c r="H2297" i="5"/>
  <c r="H2295" i="5"/>
  <c r="S2295" i="5"/>
  <c r="F2293" i="5"/>
  <c r="S2291" i="5"/>
  <c r="H2289" i="5"/>
  <c r="F2286" i="5"/>
  <c r="S2286" i="5"/>
  <c r="J2284" i="5"/>
  <c r="S2283" i="5"/>
  <c r="X2280" i="5"/>
  <c r="H2278" i="5"/>
  <c r="S2276" i="5"/>
  <c r="I2275" i="5"/>
  <c r="S2275" i="5"/>
  <c r="S2272" i="5"/>
  <c r="F2265" i="5"/>
  <c r="S2265" i="5"/>
  <c r="S2264" i="5"/>
  <c r="S2262" i="5"/>
  <c r="S2261" i="5"/>
  <c r="S2260" i="5"/>
  <c r="I2259" i="5"/>
  <c r="S2258" i="5"/>
  <c r="S2256" i="5"/>
  <c r="S2254" i="5"/>
  <c r="R2253" i="5"/>
  <c r="H2250" i="5"/>
  <c r="S2249" i="5"/>
  <c r="R2247" i="5"/>
  <c r="S2246" i="5"/>
  <c r="S2245" i="5"/>
  <c r="S2244" i="5"/>
  <c r="R2241" i="5"/>
  <c r="S2241" i="5"/>
  <c r="H2238" i="5"/>
  <c r="S2238" i="5"/>
  <c r="F2237" i="5"/>
  <c r="S2237" i="5"/>
  <c r="S2233" i="5"/>
  <c r="S2229" i="5"/>
  <c r="S2222" i="5"/>
  <c r="R2221" i="5"/>
  <c r="S2221" i="5"/>
  <c r="S2219" i="5"/>
  <c r="S2217" i="5"/>
  <c r="I2216" i="5"/>
  <c r="X2215" i="5"/>
  <c r="S2213" i="5"/>
  <c r="S2211" i="5"/>
  <c r="S2209" i="5"/>
  <c r="X2207" i="5"/>
  <c r="S2205" i="5"/>
  <c r="S2203" i="5"/>
  <c r="F2201" i="5"/>
  <c r="S2201" i="5"/>
  <c r="X2199" i="5"/>
  <c r="S2197" i="5"/>
  <c r="S2196" i="5"/>
  <c r="S2195" i="5"/>
  <c r="F2193" i="5"/>
  <c r="S2193" i="5"/>
  <c r="R2189" i="5"/>
  <c r="I2188" i="5"/>
  <c r="S2187" i="5"/>
  <c r="S2186" i="5"/>
  <c r="R2184" i="5"/>
  <c r="S2183" i="5"/>
  <c r="S2182" i="5"/>
  <c r="S2179" i="5"/>
  <c r="R2176" i="5"/>
  <c r="R2172" i="5"/>
  <c r="S2171" i="5"/>
  <c r="S2161" i="5"/>
  <c r="S2159" i="5"/>
  <c r="S2157" i="5"/>
  <c r="R2156" i="5"/>
  <c r="S2155" i="5"/>
  <c r="S2153" i="5"/>
  <c r="S2147" i="5"/>
  <c r="S2146" i="5"/>
  <c r="R2144" i="5"/>
  <c r="I2143" i="5"/>
  <c r="S2143" i="5"/>
  <c r="S2142" i="5"/>
  <c r="R2140" i="5"/>
  <c r="S2139" i="5"/>
  <c r="F2135" i="5"/>
  <c r="S2135" i="5"/>
  <c r="S2134" i="5"/>
  <c r="H2132" i="5"/>
  <c r="S2131" i="5"/>
  <c r="S2130" i="5"/>
  <c r="S2129" i="5"/>
  <c r="F2127" i="5"/>
  <c r="F2126" i="5"/>
  <c r="S2125" i="5"/>
  <c r="I2124" i="5"/>
  <c r="J2120" i="5"/>
  <c r="J2116" i="5"/>
  <c r="S2110" i="5"/>
  <c r="I2107" i="5"/>
  <c r="S2105" i="5"/>
  <c r="I2103" i="5"/>
  <c r="I2099" i="5"/>
  <c r="I2095" i="5"/>
  <c r="S2093" i="5"/>
  <c r="I2091" i="5"/>
  <c r="S2089" i="5"/>
  <c r="J2087" i="5"/>
  <c r="F2085" i="5"/>
  <c r="S2078" i="5"/>
  <c r="X2073" i="5"/>
  <c r="S2073" i="5"/>
  <c r="X2070" i="5"/>
  <c r="S2068" i="5"/>
  <c r="S2065" i="5"/>
  <c r="F2063" i="5"/>
  <c r="F2062" i="5"/>
  <c r="S2062" i="5"/>
  <c r="S2058" i="5"/>
  <c r="S2057" i="5"/>
  <c r="F2054" i="5"/>
  <c r="X2051" i="5"/>
  <c r="S2049" i="5"/>
  <c r="F2043" i="5"/>
  <c r="S2041" i="5"/>
  <c r="S2032" i="5"/>
  <c r="I2022" i="5"/>
  <c r="F2019" i="5"/>
  <c r="I2018" i="5"/>
  <c r="F2017" i="5"/>
  <c r="S2017" i="5"/>
  <c r="J2015" i="5"/>
  <c r="R2011" i="5"/>
  <c r="R2007" i="5"/>
  <c r="F2003" i="5"/>
  <c r="J1999" i="5"/>
  <c r="I1998" i="5"/>
  <c r="F1997" i="5"/>
  <c r="S1992" i="5"/>
  <c r="J1991" i="5"/>
  <c r="I1990" i="5"/>
  <c r="F1989" i="5"/>
  <c r="H1987" i="5"/>
  <c r="S1984" i="5"/>
  <c r="R1983" i="5"/>
  <c r="S1980" i="5"/>
  <c r="S1977" i="5"/>
  <c r="S1972" i="5"/>
  <c r="H1970" i="5"/>
  <c r="S1965" i="5"/>
  <c r="J1963" i="5"/>
  <c r="S1961" i="5"/>
  <c r="S1960" i="5"/>
  <c r="R1959" i="5"/>
  <c r="S1952" i="5"/>
  <c r="I1951" i="5"/>
  <c r="S1937" i="5"/>
  <c r="J1931" i="5"/>
  <c r="H1923" i="5"/>
  <c r="I1922" i="5"/>
  <c r="I1919" i="5"/>
  <c r="S1919" i="5"/>
  <c r="S1915" i="5"/>
  <c r="R1911" i="5"/>
  <c r="S1911" i="5"/>
  <c r="S1907" i="5"/>
  <c r="J1904" i="5"/>
  <c r="I1903" i="5"/>
  <c r="S1903" i="5"/>
  <c r="I1901" i="5"/>
  <c r="S1899" i="5"/>
  <c r="S1896" i="5"/>
  <c r="S1895" i="5"/>
  <c r="I1893" i="5"/>
  <c r="H1891" i="5"/>
  <c r="S1891" i="5"/>
  <c r="S1889" i="5"/>
  <c r="J1888" i="5"/>
  <c r="S1887" i="5"/>
  <c r="I1885" i="5"/>
  <c r="S1883" i="5"/>
  <c r="S1881" i="5"/>
  <c r="R1880" i="5"/>
  <c r="S1879" i="5"/>
  <c r="I1877" i="5"/>
  <c r="I1875" i="5"/>
  <c r="S1875" i="5"/>
  <c r="F1861" i="5"/>
  <c r="S1857" i="5"/>
  <c r="S1853" i="5"/>
  <c r="S1839" i="5"/>
  <c r="S1831" i="5"/>
  <c r="S1824" i="5"/>
  <c r="R1822" i="5"/>
  <c r="R1814" i="5"/>
  <c r="F1813" i="5"/>
  <c r="S1812" i="5"/>
  <c r="S1806" i="5"/>
  <c r="F1803" i="5"/>
  <c r="S1802" i="5"/>
  <c r="S1799" i="5"/>
  <c r="S1798" i="5"/>
  <c r="F1795" i="5"/>
  <c r="S1795" i="5"/>
  <c r="S1794" i="5"/>
  <c r="S1793" i="5"/>
  <c r="F1791" i="5"/>
  <c r="S1790" i="5"/>
  <c r="S1789" i="5"/>
  <c r="F1787" i="5"/>
  <c r="S1787" i="5"/>
  <c r="S1786" i="5"/>
  <c r="F1783" i="5"/>
  <c r="S1783" i="5"/>
  <c r="S1782" i="5"/>
  <c r="F1779" i="5"/>
  <c r="S1779" i="5"/>
  <c r="S1778" i="5"/>
  <c r="F1775" i="5"/>
  <c r="S1774" i="5"/>
  <c r="S1771" i="5"/>
  <c r="S1770" i="5"/>
  <c r="S1767" i="5"/>
  <c r="R1766" i="5"/>
  <c r="S1766" i="5"/>
  <c r="S1765" i="5"/>
  <c r="H1763" i="5"/>
  <c r="R1762" i="5"/>
  <c r="S1762" i="5"/>
  <c r="S1761" i="5"/>
  <c r="H1760" i="5"/>
  <c r="S1759" i="5"/>
  <c r="S1758" i="5"/>
  <c r="J1756" i="5"/>
  <c r="S1754" i="5"/>
  <c r="S1745" i="5"/>
  <c r="S1743" i="5"/>
  <c r="S1739" i="5"/>
  <c r="F1718" i="5"/>
  <c r="X1707" i="5"/>
  <c r="S1702" i="5"/>
  <c r="F1690" i="5"/>
  <c r="I1687" i="5"/>
  <c r="X1683" i="5"/>
  <c r="S1682" i="5"/>
  <c r="S1673" i="5"/>
  <c r="S1670" i="5"/>
  <c r="S1662" i="5"/>
  <c r="H1659" i="5"/>
  <c r="F1654" i="5"/>
  <c r="S1646" i="5"/>
  <c r="S1622" i="5"/>
  <c r="I1619" i="5"/>
  <c r="I1615" i="5"/>
  <c r="S1614" i="5"/>
  <c r="I1611" i="5"/>
  <c r="I1603" i="5"/>
  <c r="I1599" i="5"/>
  <c r="I1595" i="5"/>
  <c r="I1587" i="5"/>
  <c r="I1583" i="5"/>
  <c r="I1579" i="5"/>
  <c r="I1571" i="5"/>
  <c r="I1567" i="5"/>
  <c r="I1563" i="5"/>
  <c r="I1559" i="5"/>
  <c r="S1558" i="5"/>
  <c r="I1555" i="5"/>
  <c r="R1549" i="5"/>
  <c r="S1548" i="5"/>
  <c r="S1544" i="5"/>
  <c r="H1541" i="5"/>
  <c r="S1540" i="5"/>
  <c r="S1538" i="5"/>
  <c r="H1537" i="5"/>
  <c r="H1536" i="5"/>
  <c r="S1536" i="5"/>
  <c r="S1534" i="5"/>
  <c r="I1533" i="5"/>
  <c r="F1527" i="5"/>
  <c r="S1526" i="5"/>
  <c r="F1523" i="5"/>
  <c r="S1522" i="5"/>
  <c r="I1521" i="5"/>
  <c r="H1520" i="5"/>
  <c r="I1517" i="5"/>
  <c r="S1517" i="5"/>
  <c r="R1516" i="5"/>
  <c r="S1514" i="5"/>
  <c r="F1512" i="5"/>
  <c r="S1510" i="5"/>
  <c r="H1509" i="5"/>
  <c r="I1507" i="5"/>
  <c r="S1503" i="5"/>
  <c r="R1502" i="5"/>
  <c r="I1501" i="5"/>
  <c r="S1499" i="5"/>
  <c r="J1497" i="5"/>
  <c r="F1496" i="5"/>
  <c r="S1494" i="5"/>
  <c r="S1490" i="5"/>
  <c r="J1489" i="5"/>
  <c r="S1489" i="5"/>
  <c r="H1488" i="5"/>
  <c r="S1487" i="5"/>
  <c r="J1486" i="5"/>
  <c r="J1485" i="5"/>
  <c r="F1484" i="5"/>
  <c r="S1483" i="5"/>
  <c r="S1482" i="5"/>
  <c r="S1481" i="5"/>
  <c r="J1478" i="5"/>
  <c r="S1478" i="5"/>
  <c r="I1477" i="5"/>
  <c r="S1477" i="5"/>
  <c r="H1476" i="5"/>
  <c r="S1474" i="5"/>
  <c r="S1473" i="5"/>
  <c r="R1468" i="5"/>
  <c r="S1468" i="5"/>
  <c r="R1466" i="5"/>
  <c r="J1465" i="5"/>
  <c r="X1464" i="5"/>
  <c r="S1464" i="5"/>
  <c r="S1462" i="5"/>
  <c r="H1460" i="5"/>
  <c r="S1458" i="5"/>
  <c r="J1453" i="5"/>
  <c r="F1452" i="5"/>
  <c r="I1451" i="5"/>
  <c r="J1450" i="5"/>
  <c r="I1449" i="5"/>
  <c r="I1446" i="5"/>
  <c r="S1446" i="5"/>
  <c r="I1445" i="5"/>
  <c r="S1442" i="5"/>
  <c r="I1441" i="5"/>
  <c r="H1437" i="5"/>
  <c r="S1437" i="5"/>
  <c r="S1433" i="5"/>
  <c r="H1429" i="5"/>
  <c r="S1429" i="5"/>
  <c r="S1428" i="5"/>
  <c r="J1425" i="5"/>
  <c r="S1425" i="5"/>
  <c r="J1422" i="5"/>
  <c r="H1421" i="5"/>
  <c r="S1420" i="5"/>
  <c r="J1417" i="5"/>
  <c r="S1413" i="5"/>
  <c r="S1412" i="5"/>
  <c r="J1410" i="5"/>
  <c r="J1409" i="5"/>
  <c r="R1408" i="5"/>
  <c r="S1408" i="5"/>
  <c r="S1407" i="5"/>
  <c r="S1405" i="5"/>
  <c r="S1404" i="5"/>
  <c r="S1403" i="5"/>
  <c r="R1400" i="5"/>
  <c r="H1394" i="5"/>
  <c r="R1393" i="5"/>
  <c r="S1393" i="5"/>
  <c r="S1390" i="5"/>
  <c r="S1389" i="5"/>
  <c r="J1385" i="5"/>
  <c r="S1381" i="5"/>
  <c r="I1378" i="5"/>
  <c r="S1377" i="5"/>
  <c r="S1376" i="5"/>
  <c r="F1375" i="5"/>
  <c r="S1374" i="5"/>
  <c r="S1373" i="5"/>
  <c r="J1369" i="5"/>
  <c r="F1365" i="5"/>
  <c r="I1362" i="5"/>
  <c r="S1362" i="5"/>
  <c r="S1361" i="5"/>
  <c r="S1357" i="5"/>
  <c r="F1353" i="5"/>
  <c r="R1351" i="5"/>
  <c r="S1350" i="5"/>
  <c r="F1349" i="5"/>
  <c r="S1349" i="5"/>
  <c r="S1346" i="5"/>
  <c r="S1344" i="5"/>
  <c r="S1343" i="5"/>
  <c r="J1340" i="5"/>
  <c r="S1335" i="5"/>
  <c r="H1334" i="5"/>
  <c r="S1334" i="5"/>
  <c r="H1330" i="5"/>
  <c r="H1326" i="5"/>
  <c r="S1325" i="5"/>
  <c r="H1322" i="5"/>
  <c r="S1319" i="5"/>
  <c r="H1314" i="5"/>
  <c r="S1314" i="5"/>
  <c r="S1313" i="5"/>
  <c r="H1310" i="5"/>
  <c r="S1310" i="5"/>
  <c r="S1307" i="5"/>
  <c r="J1303" i="5"/>
  <c r="H1298" i="5"/>
  <c r="S1298" i="5"/>
  <c r="H1294" i="5"/>
  <c r="S1293" i="5"/>
  <c r="S1287" i="5"/>
  <c r="H1286" i="5"/>
  <c r="S1283" i="5"/>
  <c r="H1282" i="5"/>
  <c r="S1281" i="5"/>
  <c r="I1279" i="5"/>
  <c r="H1278" i="5"/>
  <c r="H1274" i="5"/>
  <c r="H1266" i="5"/>
  <c r="H1262" i="5"/>
  <c r="S1257" i="5"/>
  <c r="S1255" i="5"/>
  <c r="H1254" i="5"/>
  <c r="R1250" i="5"/>
  <c r="R1248" i="5"/>
  <c r="S1247" i="5"/>
  <c r="R1246" i="5"/>
  <c r="R1244" i="5"/>
  <c r="R1243" i="5"/>
  <c r="S1242" i="5"/>
  <c r="S1241" i="5"/>
  <c r="R1240" i="5"/>
  <c r="R1239" i="5"/>
  <c r="F1235" i="5"/>
  <c r="S1234" i="5"/>
  <c r="S1233" i="5"/>
  <c r="S1231" i="5"/>
  <c r="S1230" i="5"/>
  <c r="S1229" i="5"/>
  <c r="I1228" i="5"/>
  <c r="S1225" i="5"/>
  <c r="H1223" i="5"/>
  <c r="F1217" i="5"/>
  <c r="R1216" i="5"/>
  <c r="J1215" i="5"/>
  <c r="R1214" i="5"/>
  <c r="R1212" i="5"/>
  <c r="S1212" i="5"/>
  <c r="I1211" i="5"/>
  <c r="S1211" i="5"/>
  <c r="S1210" i="5"/>
  <c r="S1209" i="5"/>
  <c r="R1206" i="5"/>
  <c r="H1203" i="5"/>
  <c r="S1201" i="5"/>
  <c r="S1197" i="5"/>
  <c r="J1195" i="5"/>
  <c r="S1193" i="5"/>
  <c r="X1187" i="5"/>
  <c r="F1185" i="5"/>
  <c r="J1184" i="5"/>
  <c r="R1182" i="5"/>
  <c r="I1180" i="5"/>
  <c r="S1180" i="5"/>
  <c r="S1177" i="5"/>
  <c r="J1176" i="5"/>
  <c r="R1174" i="5"/>
  <c r="J1171" i="5"/>
  <c r="S1169" i="5"/>
  <c r="X1166" i="5"/>
  <c r="S1165" i="5"/>
  <c r="H1164" i="5"/>
  <c r="S1161" i="5"/>
  <c r="I1159" i="5"/>
  <c r="F1153" i="5"/>
  <c r="R1152" i="5"/>
  <c r="S1151" i="5"/>
  <c r="S1150" i="5"/>
  <c r="H1149" i="5"/>
  <c r="S1148" i="5"/>
  <c r="S1147" i="5"/>
  <c r="S1146" i="5"/>
  <c r="S1142" i="5"/>
  <c r="H1140" i="5"/>
  <c r="S1137" i="5"/>
  <c r="S1135" i="5"/>
  <c r="S1133" i="5"/>
  <c r="S1132" i="5"/>
  <c r="S1131" i="5"/>
  <c r="R1123" i="5"/>
  <c r="S1119" i="5"/>
  <c r="S1115" i="5"/>
  <c r="R1107" i="5"/>
  <c r="S1105" i="5"/>
  <c r="S1103" i="5"/>
  <c r="S1099" i="5"/>
  <c r="J1097" i="5"/>
  <c r="S1096" i="5"/>
  <c r="H1092" i="5"/>
  <c r="R1091" i="5"/>
  <c r="S1087" i="5"/>
  <c r="S1083" i="5"/>
  <c r="H1080" i="5"/>
  <c r="S1076" i="5"/>
  <c r="R1075" i="5"/>
  <c r="S1071" i="5"/>
  <c r="S1067" i="5"/>
  <c r="H1064" i="5"/>
  <c r="S1060" i="5"/>
  <c r="R1059" i="5"/>
  <c r="S1055" i="5"/>
  <c r="S1051" i="5"/>
  <c r="S1048" i="5"/>
  <c r="R1043" i="5"/>
  <c r="S1039" i="5"/>
  <c r="S1036" i="5"/>
  <c r="S1035" i="5"/>
  <c r="S1032" i="5"/>
  <c r="H1024" i="5"/>
  <c r="S1023" i="5"/>
  <c r="S1019" i="5"/>
  <c r="R1011" i="5"/>
  <c r="H1008" i="5"/>
  <c r="S1007" i="5"/>
  <c r="S1003" i="5"/>
  <c r="F999" i="5"/>
  <c r="R995" i="5"/>
  <c r="S995" i="5"/>
  <c r="S991" i="5"/>
  <c r="H989" i="5"/>
  <c r="H988" i="5"/>
  <c r="S980" i="5"/>
  <c r="S979" i="5"/>
  <c r="S975" i="5"/>
  <c r="R971" i="5"/>
  <c r="S971" i="5"/>
  <c r="H964" i="5"/>
  <c r="S959" i="5"/>
  <c r="J957" i="5"/>
  <c r="J955" i="5"/>
  <c r="S955" i="5"/>
  <c r="H953" i="5"/>
  <c r="F952" i="5"/>
  <c r="S944" i="5"/>
  <c r="H932" i="5"/>
  <c r="S932" i="5"/>
  <c r="S924" i="5"/>
  <c r="J920" i="5"/>
  <c r="J918" i="5"/>
  <c r="J902" i="5"/>
  <c r="F895" i="5"/>
  <c r="H894" i="5"/>
  <c r="H892" i="5"/>
  <c r="S892" i="5"/>
  <c r="J891" i="5"/>
  <c r="J887" i="5"/>
  <c r="J885" i="5"/>
  <c r="S884" i="5"/>
  <c r="H879" i="5"/>
  <c r="H878" i="5"/>
  <c r="J876" i="5"/>
  <c r="J874" i="5"/>
  <c r="J871" i="5"/>
  <c r="R863" i="5"/>
  <c r="H862" i="5"/>
  <c r="J859" i="5"/>
  <c r="J858" i="5"/>
  <c r="J855" i="5"/>
  <c r="J853" i="5"/>
  <c r="S850" i="5"/>
  <c r="F846" i="5"/>
  <c r="J844" i="5"/>
  <c r="S844" i="5"/>
  <c r="S842" i="5"/>
  <c r="F841" i="5"/>
  <c r="S840" i="5"/>
  <c r="J838" i="5"/>
  <c r="J836" i="5"/>
  <c r="S834" i="5"/>
  <c r="H833" i="5"/>
  <c r="H830" i="5"/>
  <c r="J828" i="5"/>
  <c r="S828" i="5"/>
  <c r="S827" i="5"/>
  <c r="S824" i="5"/>
  <c r="S823" i="5"/>
  <c r="J822" i="5"/>
  <c r="S822" i="5"/>
  <c r="S820" i="5"/>
  <c r="J819" i="5"/>
  <c r="R817" i="5"/>
  <c r="S816" i="5"/>
  <c r="R814" i="5"/>
  <c r="S814" i="5"/>
  <c r="S812" i="5"/>
  <c r="J811" i="5"/>
  <c r="S810" i="5"/>
  <c r="R808" i="5"/>
  <c r="S808" i="5"/>
  <c r="I807" i="5"/>
  <c r="S806" i="5"/>
  <c r="F805" i="5"/>
  <c r="I802" i="5"/>
  <c r="S801" i="5"/>
  <c r="S800" i="5"/>
  <c r="R799" i="5"/>
  <c r="S798" i="5"/>
  <c r="S797" i="5"/>
  <c r="R795" i="5"/>
  <c r="S793" i="5"/>
  <c r="R791" i="5"/>
  <c r="S790" i="5"/>
  <c r="R787" i="5"/>
  <c r="S786" i="5"/>
  <c r="R785" i="5"/>
  <c r="S784" i="5"/>
  <c r="S782" i="5"/>
  <c r="R779" i="5"/>
  <c r="R777" i="5"/>
  <c r="I776" i="5"/>
  <c r="R775" i="5"/>
  <c r="S774" i="5"/>
  <c r="R771" i="5"/>
  <c r="I770" i="5"/>
  <c r="R769" i="5"/>
  <c r="S766" i="5"/>
  <c r="S764" i="5"/>
  <c r="R763" i="5"/>
  <c r="F762" i="5"/>
  <c r="S762" i="5"/>
  <c r="R761" i="5"/>
  <c r="R759" i="5"/>
  <c r="S758" i="5"/>
  <c r="R757" i="5"/>
  <c r="S757" i="5"/>
  <c r="S756" i="5"/>
  <c r="I754" i="5"/>
  <c r="R753" i="5"/>
  <c r="R751" i="5"/>
  <c r="S750" i="5"/>
  <c r="R749" i="5"/>
  <c r="S749" i="5"/>
  <c r="J746" i="5"/>
  <c r="S746" i="5"/>
  <c r="H745" i="5"/>
  <c r="S742" i="5"/>
  <c r="R739" i="5"/>
  <c r="J738" i="5"/>
  <c r="S738" i="5"/>
  <c r="R737" i="5"/>
  <c r="R735" i="5"/>
  <c r="S734" i="5"/>
  <c r="R733" i="5"/>
  <c r="R731" i="5"/>
  <c r="J730" i="5"/>
  <c r="S730" i="5"/>
  <c r="H729" i="5"/>
  <c r="S728" i="5"/>
  <c r="S726" i="5"/>
  <c r="H723" i="5"/>
  <c r="R721" i="5"/>
  <c r="R719" i="5"/>
  <c r="S718" i="5"/>
  <c r="R717" i="5"/>
  <c r="H713" i="5"/>
  <c r="S710" i="5"/>
  <c r="H707" i="5"/>
  <c r="S706" i="5"/>
  <c r="R705" i="5"/>
  <c r="R703" i="5"/>
  <c r="R698" i="5"/>
  <c r="S698" i="5"/>
  <c r="R695" i="5"/>
  <c r="S694" i="5"/>
  <c r="S690" i="5"/>
  <c r="R687" i="5"/>
  <c r="R686" i="5"/>
  <c r="S686" i="5"/>
  <c r="S682" i="5"/>
  <c r="S678" i="5"/>
  <c r="S676" i="5"/>
  <c r="X674" i="5"/>
  <c r="X666" i="5"/>
  <c r="X656" i="5"/>
  <c r="S655" i="5"/>
  <c r="S643" i="5"/>
  <c r="S629" i="5"/>
  <c r="S613" i="5"/>
  <c r="F612" i="5"/>
  <c r="J602" i="5"/>
  <c r="J570" i="5"/>
  <c r="R568" i="5"/>
  <c r="F566" i="5"/>
  <c r="I561" i="5"/>
  <c r="I557" i="5"/>
  <c r="R556" i="5"/>
  <c r="I553" i="5"/>
  <c r="R548" i="5"/>
  <c r="R546" i="5"/>
  <c r="I545" i="5"/>
  <c r="R544" i="5"/>
  <c r="J534" i="5"/>
  <c r="I533" i="5"/>
  <c r="R528" i="5"/>
  <c r="H526" i="5"/>
  <c r="H525" i="5"/>
  <c r="I521" i="5"/>
  <c r="I517" i="5"/>
  <c r="R512" i="5"/>
  <c r="I509" i="5"/>
  <c r="J502" i="5"/>
  <c r="I501" i="5"/>
  <c r="R498" i="5"/>
  <c r="R496" i="5"/>
  <c r="I493" i="5"/>
  <c r="I489" i="5"/>
  <c r="J486" i="5"/>
  <c r="R482" i="5"/>
  <c r="R480" i="5"/>
  <c r="H478" i="5"/>
  <c r="R474" i="5"/>
  <c r="H455" i="5"/>
  <c r="F443" i="5"/>
  <c r="F442" i="5"/>
  <c r="R439" i="5"/>
  <c r="R438" i="5"/>
  <c r="X435" i="5"/>
  <c r="R431" i="5"/>
  <c r="R430" i="5"/>
  <c r="R423" i="5"/>
  <c r="R422" i="5"/>
  <c r="F418" i="5"/>
  <c r="R415" i="5"/>
  <c r="R414" i="5"/>
  <c r="F411" i="5"/>
  <c r="F410" i="5"/>
  <c r="R406" i="5"/>
  <c r="F403" i="5"/>
  <c r="F402" i="5"/>
  <c r="R398" i="5"/>
  <c r="I397" i="5"/>
  <c r="I385" i="5"/>
  <c r="X375" i="5"/>
  <c r="R367" i="5"/>
  <c r="H366" i="5"/>
  <c r="I362" i="5"/>
  <c r="I361" i="5"/>
  <c r="I342" i="5"/>
  <c r="J336" i="5"/>
  <c r="R334" i="5"/>
  <c r="R330" i="5"/>
  <c r="R327" i="5"/>
  <c r="F323" i="5"/>
  <c r="R320" i="5"/>
  <c r="F315" i="5"/>
  <c r="R311" i="5"/>
  <c r="F300" i="5"/>
  <c r="F289" i="5"/>
  <c r="R281" i="5"/>
  <c r="X269" i="5"/>
  <c r="X267" i="5"/>
  <c r="R261" i="5"/>
  <c r="X255" i="5"/>
  <c r="R253" i="5"/>
  <c r="B90" i="4"/>
  <c r="H67" i="4"/>
  <c r="P47" i="4"/>
  <c r="P46" i="4"/>
  <c r="P45" i="4"/>
  <c r="P44" i="4"/>
  <c r="P43" i="4"/>
  <c r="Q43" i="4"/>
  <c r="P41" i="4"/>
  <c r="P40" i="4"/>
  <c r="P39" i="4"/>
  <c r="P38" i="4"/>
  <c r="P37" i="4"/>
  <c r="Q37" i="4"/>
  <c r="P35" i="4"/>
  <c r="P34" i="4"/>
  <c r="P33" i="4"/>
  <c r="P32" i="4"/>
  <c r="P31" i="4"/>
  <c r="Q31" i="4"/>
  <c r="P29" i="4"/>
  <c r="P28" i="4"/>
  <c r="P27" i="4"/>
  <c r="P26" i="4"/>
  <c r="D11" i="4"/>
  <c r="A5" i="4"/>
  <c r="Q4" i="5"/>
  <c r="S2013" i="5"/>
  <c r="AB1622" i="5"/>
  <c r="S1768" i="5"/>
  <c r="S1475" i="5"/>
  <c r="AB2463" i="5"/>
  <c r="AB718" i="5"/>
  <c r="AB839" i="5"/>
  <c r="AB1755" i="5"/>
  <c r="AB856" i="5"/>
  <c r="AB550" i="5"/>
  <c r="AB1689" i="5"/>
  <c r="AB1729" i="5"/>
  <c r="AB2086" i="5"/>
  <c r="AB408" i="5"/>
  <c r="R478" i="5"/>
  <c r="AB577" i="5"/>
  <c r="AB672" i="5"/>
  <c r="AB1291" i="5"/>
  <c r="AB1461" i="5"/>
  <c r="S2036" i="5"/>
  <c r="S851" i="5"/>
  <c r="X1477" i="5"/>
  <c r="AB2411" i="5"/>
  <c r="S776" i="5"/>
  <c r="S1396" i="5"/>
  <c r="AB1564" i="5"/>
  <c r="AB1592" i="5"/>
  <c r="S856" i="5"/>
  <c r="AB1020" i="5"/>
  <c r="AB486" i="5"/>
  <c r="AB592" i="5"/>
  <c r="AB628" i="5"/>
  <c r="AB1399" i="5"/>
  <c r="S2138" i="5"/>
  <c r="AB322" i="5"/>
  <c r="AB900" i="5"/>
  <c r="AB1069" i="5"/>
  <c r="AB1812" i="5"/>
  <c r="AB444" i="5"/>
  <c r="AB448" i="5"/>
  <c r="AB479" i="5"/>
  <c r="AB641" i="5"/>
  <c r="AB1435" i="5"/>
  <c r="S1594" i="5"/>
  <c r="AB2400" i="5"/>
  <c r="S1746" i="5"/>
  <c r="S2426" i="5"/>
  <c r="S916" i="5"/>
  <c r="S998" i="5"/>
  <c r="AB1113" i="5"/>
  <c r="AB1351" i="5"/>
  <c r="S901" i="5"/>
  <c r="S1463" i="5"/>
  <c r="S2066" i="5"/>
  <c r="AB297" i="5"/>
  <c r="AB1138" i="5"/>
  <c r="AB1670" i="5"/>
  <c r="S1752" i="5"/>
  <c r="AB2067" i="5"/>
  <c r="AB2071" i="5"/>
  <c r="R526" i="5"/>
  <c r="F269" i="5"/>
  <c r="AB346" i="5"/>
  <c r="AB1077" i="5"/>
  <c r="AB1108" i="5"/>
  <c r="J1477" i="5"/>
  <c r="S1897" i="5"/>
  <c r="AB2478" i="5"/>
  <c r="H2497" i="5"/>
  <c r="X403" i="5"/>
  <c r="S878" i="5"/>
  <c r="S897" i="5"/>
  <c r="AB901" i="5"/>
  <c r="S904" i="5"/>
  <c r="S923" i="5"/>
  <c r="S938" i="5"/>
  <c r="S1162" i="5"/>
  <c r="I1212" i="5"/>
  <c r="AB1647" i="5"/>
  <c r="S1833" i="5"/>
  <c r="AB1931" i="5"/>
  <c r="AB1985" i="5"/>
  <c r="H2200" i="5"/>
  <c r="AB2317" i="5"/>
  <c r="S2328" i="5"/>
  <c r="AB2416" i="5"/>
  <c r="AB339" i="5"/>
  <c r="AB382" i="5"/>
  <c r="AB491" i="5"/>
  <c r="AB585" i="5"/>
  <c r="S657" i="5"/>
  <c r="AB1275" i="5"/>
  <c r="S1453" i="5"/>
  <c r="S1760" i="5"/>
  <c r="AB1804" i="5"/>
  <c r="S1819" i="5"/>
  <c r="S2045" i="5"/>
  <c r="H320" i="5"/>
  <c r="S631" i="5"/>
  <c r="H1228" i="5"/>
  <c r="AB1591" i="5"/>
  <c r="S1694" i="5"/>
  <c r="S1747" i="5"/>
  <c r="S1750" i="5"/>
  <c r="S1764" i="5"/>
  <c r="S2020" i="5"/>
  <c r="AB515" i="5"/>
  <c r="AB605" i="5"/>
  <c r="S704" i="5"/>
  <c r="R895" i="5"/>
  <c r="S958" i="5"/>
  <c r="S1253" i="5"/>
  <c r="AB1306" i="5"/>
  <c r="AB1367" i="5"/>
  <c r="S1384" i="5"/>
  <c r="S1435" i="5"/>
  <c r="I1478" i="5"/>
  <c r="I1485" i="5"/>
  <c r="S1917" i="5"/>
  <c r="AB2069" i="5"/>
  <c r="AB2164" i="5"/>
  <c r="S2406" i="5"/>
  <c r="H336" i="5"/>
  <c r="AB416" i="5"/>
  <c r="S727" i="5"/>
  <c r="AB970" i="5"/>
  <c r="AB1092" i="5"/>
  <c r="S1118" i="5"/>
  <c r="AB1226" i="5"/>
  <c r="S1264" i="5"/>
  <c r="S1515" i="5"/>
  <c r="S1537" i="5"/>
  <c r="S1638" i="5"/>
  <c r="S1726" i="5"/>
  <c r="AB1866" i="5"/>
  <c r="S1956" i="5"/>
  <c r="AB1968" i="5"/>
  <c r="AB2315" i="5"/>
  <c r="AB2403" i="5"/>
  <c r="AB2461" i="5"/>
  <c r="S724" i="5"/>
  <c r="H731" i="5"/>
  <c r="S1009" i="5"/>
  <c r="AB1375" i="5"/>
  <c r="H1425" i="5"/>
  <c r="AB1596" i="5"/>
  <c r="AB1608" i="5"/>
  <c r="S1748" i="5"/>
  <c r="J1903" i="5"/>
  <c r="AB2059" i="5"/>
  <c r="S2210" i="5"/>
  <c r="F20" i="6"/>
  <c r="F21" i="6"/>
  <c r="X1751" i="5"/>
  <c r="H1751" i="5"/>
  <c r="I762" i="5"/>
  <c r="I2156" i="5"/>
  <c r="AB362" i="5"/>
  <c r="R486" i="5"/>
  <c r="H1176" i="5"/>
  <c r="J1216" i="5"/>
  <c r="J1248" i="5"/>
  <c r="AB1310" i="5"/>
  <c r="F2011" i="5"/>
  <c r="X2059" i="5"/>
  <c r="AB2063" i="5"/>
  <c r="AB2150" i="5"/>
  <c r="H2472" i="5"/>
  <c r="I300" i="5"/>
  <c r="AB465" i="5"/>
  <c r="AB518" i="5"/>
  <c r="AB625" i="5"/>
  <c r="R729" i="5"/>
  <c r="H841" i="5"/>
  <c r="H1206" i="5"/>
  <c r="F1246" i="5"/>
  <c r="AB1751" i="5"/>
  <c r="H2011" i="5"/>
  <c r="F2431" i="5"/>
  <c r="H811" i="5"/>
  <c r="AB253" i="5"/>
  <c r="AB1163" i="5"/>
  <c r="AB1247" i="5"/>
  <c r="AB1271" i="5"/>
  <c r="AB1278" i="5"/>
  <c r="AB1315" i="5"/>
  <c r="AB1330" i="5"/>
  <c r="F1385" i="5"/>
  <c r="H1417" i="5"/>
  <c r="R1486" i="5"/>
  <c r="I1591" i="5"/>
  <c r="AB1913" i="5"/>
  <c r="F2070" i="5"/>
  <c r="AB2123" i="5"/>
  <c r="AB2271" i="5"/>
  <c r="H1248" i="5"/>
  <c r="H1441" i="5"/>
  <c r="X2340" i="5"/>
  <c r="R279" i="5"/>
  <c r="AB370" i="5"/>
  <c r="AB374" i="5"/>
  <c r="AB378" i="5"/>
  <c r="AB1056" i="5"/>
  <c r="H1880" i="5"/>
  <c r="AB2028" i="5"/>
  <c r="AB2393" i="5"/>
  <c r="I2208" i="5"/>
  <c r="AB836" i="5"/>
  <c r="AB981" i="5"/>
  <c r="AB1286" i="5"/>
  <c r="AB1453" i="5"/>
  <c r="J1549" i="5"/>
  <c r="AB2144" i="5"/>
  <c r="AB2087" i="5"/>
  <c r="AB338" i="5"/>
  <c r="AB467" i="5"/>
  <c r="AB471" i="5"/>
  <c r="AB664" i="5"/>
  <c r="J1228" i="5"/>
  <c r="AB1239" i="5"/>
  <c r="AB1529" i="5"/>
  <c r="AB1777" i="5"/>
  <c r="J2043" i="5"/>
  <c r="AB2051" i="5"/>
  <c r="AB2223" i="5"/>
  <c r="AB2227" i="5"/>
  <c r="AB2433" i="5"/>
  <c r="X2448" i="5"/>
  <c r="I800" i="5"/>
  <c r="F800" i="5"/>
  <c r="I938" i="5"/>
  <c r="H938" i="5"/>
  <c r="R778" i="5"/>
  <c r="I778" i="5"/>
  <c r="X778" i="5"/>
  <c r="I391" i="5"/>
  <c r="J391" i="5"/>
  <c r="F391" i="5"/>
  <c r="R628" i="5"/>
  <c r="X610" i="5"/>
  <c r="R610" i="5"/>
  <c r="F610" i="5"/>
  <c r="H1163" i="5"/>
  <c r="F1163" i="5"/>
  <c r="X1163" i="5"/>
  <c r="F537" i="5"/>
  <c r="I537" i="5"/>
  <c r="J780" i="5"/>
  <c r="X780" i="5"/>
  <c r="R374" i="5"/>
  <c r="F374" i="5"/>
  <c r="R299" i="5"/>
  <c r="F299" i="5"/>
  <c r="F592" i="5"/>
  <c r="S1303" i="5"/>
  <c r="AB1741" i="5"/>
  <c r="S1741" i="5"/>
  <c r="AB1800" i="5"/>
  <c r="F1907" i="5"/>
  <c r="R1907" i="5"/>
  <c r="H1907" i="5"/>
  <c r="R2456" i="5"/>
  <c r="I2456" i="5"/>
  <c r="AB436" i="5"/>
  <c r="AB457" i="5"/>
  <c r="AB596" i="5"/>
  <c r="S712" i="5"/>
  <c r="S715" i="5"/>
  <c r="H751" i="5"/>
  <c r="AB792" i="5"/>
  <c r="S815" i="5"/>
  <c r="AB911" i="5"/>
  <c r="AB913" i="5"/>
  <c r="AB927" i="5"/>
  <c r="S1077" i="5"/>
  <c r="AB1093" i="5"/>
  <c r="S1125" i="5"/>
  <c r="AB1195" i="5"/>
  <c r="S1215" i="5"/>
  <c r="AB1274" i="5"/>
  <c r="S1274" i="5"/>
  <c r="R1518" i="5"/>
  <c r="J1518" i="5"/>
  <c r="S2438" i="5"/>
  <c r="S2212" i="5"/>
  <c r="S611" i="5"/>
  <c r="S748" i="5"/>
  <c r="S792" i="5"/>
  <c r="S836" i="5"/>
  <c r="S845" i="5"/>
  <c r="S913" i="5"/>
  <c r="S996" i="5"/>
  <c r="S1010" i="5"/>
  <c r="S1109" i="5"/>
  <c r="S1159" i="5"/>
  <c r="J1271" i="5"/>
  <c r="I1271" i="5"/>
  <c r="S1308" i="5"/>
  <c r="S1865" i="5"/>
  <c r="I2023" i="5"/>
  <c r="H2023" i="5"/>
  <c r="S2267" i="5"/>
  <c r="X2387" i="5"/>
  <c r="AB281" i="5"/>
  <c r="AB306" i="5"/>
  <c r="AB424" i="5"/>
  <c r="AB428" i="5"/>
  <c r="AB455" i="5"/>
  <c r="AB483" i="5"/>
  <c r="AB523" i="5"/>
  <c r="I590" i="5"/>
  <c r="AB612" i="5"/>
  <c r="AB631" i="5"/>
  <c r="AB682" i="5"/>
  <c r="S685" i="5"/>
  <c r="AB710" i="5"/>
  <c r="AB716" i="5"/>
  <c r="R745" i="5"/>
  <c r="AB852" i="5"/>
  <c r="S873" i="5"/>
  <c r="S947" i="5"/>
  <c r="S957" i="5"/>
  <c r="AB962" i="5"/>
  <c r="S990" i="5"/>
  <c r="AB996" i="5"/>
  <c r="S1026" i="5"/>
  <c r="S1050" i="5"/>
  <c r="AB1080" i="5"/>
  <c r="S1113" i="5"/>
  <c r="AB1159" i="5"/>
  <c r="H1174" i="5"/>
  <c r="F1182" i="5"/>
  <c r="F1203" i="5"/>
  <c r="R1235" i="5"/>
  <c r="J1235" i="5"/>
  <c r="F1271" i="5"/>
  <c r="S1285" i="5"/>
  <c r="S1372" i="5"/>
  <c r="S1513" i="5"/>
  <c r="S1868" i="5"/>
  <c r="S890" i="5"/>
  <c r="S908" i="5"/>
  <c r="S935" i="5"/>
  <c r="S994" i="5"/>
  <c r="AB1040" i="5"/>
  <c r="S1084" i="5"/>
  <c r="S1143" i="5"/>
  <c r="S1261" i="5"/>
  <c r="S1305" i="5"/>
  <c r="X1342" i="5"/>
  <c r="H1342" i="5"/>
  <c r="S2166" i="5"/>
  <c r="S2481" i="5"/>
  <c r="J300" i="5"/>
  <c r="AB366" i="5"/>
  <c r="AB398" i="5"/>
  <c r="X411" i="5"/>
  <c r="AB440" i="5"/>
  <c r="X489" i="5"/>
  <c r="AB507" i="5"/>
  <c r="J526" i="5"/>
  <c r="AB534" i="5"/>
  <c r="AB554" i="5"/>
  <c r="AB589" i="5"/>
  <c r="S669" i="5"/>
  <c r="AB708" i="5"/>
  <c r="AB843" i="5"/>
  <c r="S894" i="5"/>
  <c r="AB912" i="5"/>
  <c r="AB957" i="5"/>
  <c r="S970" i="5"/>
  <c r="AB1147" i="5"/>
  <c r="AB1175" i="5"/>
  <c r="S1282" i="5"/>
  <c r="S1642" i="5"/>
  <c r="S1791" i="5"/>
  <c r="AB1791" i="5"/>
  <c r="X2071" i="5"/>
  <c r="R2071" i="5"/>
  <c r="H2071" i="5"/>
  <c r="F2071" i="5"/>
  <c r="H2078" i="5"/>
  <c r="F2078" i="5"/>
  <c r="J2287" i="5"/>
  <c r="S2432" i="5"/>
  <c r="I2247" i="5"/>
  <c r="H2247" i="5"/>
  <c r="F2247" i="5"/>
  <c r="S619" i="5"/>
  <c r="AB636" i="5"/>
  <c r="S673" i="5"/>
  <c r="S708" i="5"/>
  <c r="S717" i="5"/>
  <c r="AB728" i="5"/>
  <c r="H737" i="5"/>
  <c r="S853" i="5"/>
  <c r="S874" i="5"/>
  <c r="S888" i="5"/>
  <c r="S903" i="5"/>
  <c r="S906" i="5"/>
  <c r="S912" i="5"/>
  <c r="S922" i="5"/>
  <c r="S1022" i="5"/>
  <c r="S1124" i="5"/>
  <c r="S1168" i="5"/>
  <c r="R1180" i="5"/>
  <c r="H1339" i="5"/>
  <c r="J1339" i="5"/>
  <c r="R1404" i="5"/>
  <c r="F1404" i="5"/>
  <c r="H1444" i="5"/>
  <c r="AB1469" i="5"/>
  <c r="S1469" i="5"/>
  <c r="X1679" i="5"/>
  <c r="AB1679" i="5"/>
  <c r="S1713" i="5"/>
  <c r="R1896" i="5"/>
  <c r="J1896" i="5"/>
  <c r="F1985" i="5"/>
  <c r="I2003" i="5"/>
  <c r="R2003" i="5"/>
  <c r="S2127" i="5"/>
  <c r="R2148" i="5"/>
  <c r="H2148" i="5"/>
  <c r="R263" i="5"/>
  <c r="X289" i="5"/>
  <c r="F554" i="5"/>
  <c r="AB624" i="5"/>
  <c r="AB657" i="5"/>
  <c r="AB667" i="5"/>
  <c r="S680" i="5"/>
  <c r="S831" i="5"/>
  <c r="S942" i="5"/>
  <c r="AB958" i="5"/>
  <c r="AB1096" i="5"/>
  <c r="S1102" i="5"/>
  <c r="S1108" i="5"/>
  <c r="J1138" i="5"/>
  <c r="I1243" i="5"/>
  <c r="AB1525" i="5"/>
  <c r="S1840" i="5"/>
  <c r="R1918" i="5"/>
  <c r="I1918" i="5"/>
  <c r="I2219" i="5"/>
  <c r="J2219" i="5"/>
  <c r="R2482" i="5"/>
  <c r="H2482" i="5"/>
  <c r="AB1372" i="5"/>
  <c r="AB1642" i="5"/>
  <c r="J1880" i="5"/>
  <c r="AB1941" i="5"/>
  <c r="S2064" i="5"/>
  <c r="S2072" i="5"/>
  <c r="S2082" i="5"/>
  <c r="AB2212" i="5"/>
  <c r="AB2290" i="5"/>
  <c r="S2296" i="5"/>
  <c r="AB2361" i="5"/>
  <c r="AB2432" i="5"/>
  <c r="AB1339" i="5"/>
  <c r="AB1427" i="5"/>
  <c r="J1445" i="5"/>
  <c r="AB1477" i="5"/>
  <c r="AB1655" i="5"/>
  <c r="AB1686" i="5"/>
  <c r="AB1769" i="5"/>
  <c r="R1904" i="5"/>
  <c r="AB1927" i="5"/>
  <c r="S2287" i="5"/>
  <c r="H2378" i="5"/>
  <c r="H2388" i="5"/>
  <c r="AB2404" i="5"/>
  <c r="X1239" i="5"/>
  <c r="S1317" i="5"/>
  <c r="S1427" i="5"/>
  <c r="AB1560" i="5"/>
  <c r="S1574" i="5"/>
  <c r="AB1639" i="5"/>
  <c r="I1683" i="5"/>
  <c r="S1686" i="5"/>
  <c r="AB1694" i="5"/>
  <c r="S1697" i="5"/>
  <c r="H1707" i="5"/>
  <c r="S1710" i="5"/>
  <c r="S1804" i="5"/>
  <c r="AB1821" i="5"/>
  <c r="S1823" i="5"/>
  <c r="S1894" i="5"/>
  <c r="S1902" i="5"/>
  <c r="S1941" i="5"/>
  <c r="S2097" i="5"/>
  <c r="AB2153" i="5"/>
  <c r="AB2167" i="5"/>
  <c r="J2184" i="5"/>
  <c r="AB2196" i="5"/>
  <c r="AB2200" i="5"/>
  <c r="AB2323" i="5"/>
  <c r="S1419" i="5"/>
  <c r="S1550" i="5"/>
  <c r="AB1571" i="5"/>
  <c r="AB1894" i="5"/>
  <c r="S2012" i="5"/>
  <c r="S2037" i="5"/>
  <c r="S2174" i="5"/>
  <c r="AB2194" i="5"/>
  <c r="S2252" i="5"/>
  <c r="AB2278" i="5"/>
  <c r="S2323" i="5"/>
  <c r="H2448" i="5"/>
  <c r="R2479" i="5"/>
  <c r="AB1259" i="5"/>
  <c r="AB1302" i="5"/>
  <c r="S1324" i="5"/>
  <c r="S1338" i="5"/>
  <c r="S1399" i="5"/>
  <c r="AB1419" i="5"/>
  <c r="I1425" i="5"/>
  <c r="J1446" i="5"/>
  <c r="X1465" i="5"/>
  <c r="AB1572" i="5"/>
  <c r="S1590" i="5"/>
  <c r="AB1698" i="5"/>
  <c r="AB1745" i="5"/>
  <c r="S1869" i="5"/>
  <c r="AB1901" i="5"/>
  <c r="I1999" i="5"/>
  <c r="S2004" i="5"/>
  <c r="H2007" i="5"/>
  <c r="H2022" i="5"/>
  <c r="AB2091" i="5"/>
  <c r="S2288" i="5"/>
  <c r="S2433" i="5"/>
  <c r="I2448" i="5"/>
  <c r="S1272" i="5"/>
  <c r="S1289" i="5"/>
  <c r="S1292" i="5"/>
  <c r="S1299" i="5"/>
  <c r="S1302" i="5"/>
  <c r="AB1338" i="5"/>
  <c r="S1630" i="5"/>
  <c r="X1663" i="5"/>
  <c r="S1698" i="5"/>
  <c r="S1714" i="5"/>
  <c r="S1792" i="5"/>
  <c r="S1841" i="5"/>
  <c r="AB1939" i="5"/>
  <c r="H1982" i="5"/>
  <c r="R1999" i="5"/>
  <c r="AB2005" i="5"/>
  <c r="X2015" i="5"/>
  <c r="AB2029" i="5"/>
  <c r="AB2058" i="5"/>
  <c r="J2144" i="5"/>
  <c r="R2188" i="5"/>
  <c r="J2200" i="5"/>
  <c r="AB2220" i="5"/>
  <c r="S2230" i="5"/>
  <c r="R2448" i="5"/>
  <c r="S2458" i="5"/>
  <c r="I2464" i="5"/>
  <c r="H1216" i="5"/>
  <c r="R1228" i="5"/>
  <c r="H1240" i="5"/>
  <c r="S1278" i="5"/>
  <c r="S1304" i="5"/>
  <c r="AB1336" i="5"/>
  <c r="AB1344" i="5"/>
  <c r="AB1390" i="5"/>
  <c r="I1417" i="5"/>
  <c r="I1453" i="5"/>
  <c r="X1549" i="5"/>
  <c r="AB1556" i="5"/>
  <c r="AB1580" i="5"/>
  <c r="AB1620" i="5"/>
  <c r="S1654" i="5"/>
  <c r="S1657" i="5"/>
  <c r="AB1730" i="5"/>
  <c r="AB1737" i="5"/>
  <c r="S1740" i="5"/>
  <c r="S1756" i="5"/>
  <c r="S1777" i="5"/>
  <c r="S1805" i="5"/>
  <c r="S1936" i="5"/>
  <c r="S1968" i="5"/>
  <c r="AB2061" i="5"/>
  <c r="AB2075" i="5"/>
  <c r="AB2096" i="5"/>
  <c r="AB2148" i="5"/>
  <c r="AB2231" i="5"/>
  <c r="H2312" i="5"/>
  <c r="AB2347" i="5"/>
  <c r="H2370" i="5"/>
  <c r="S2461" i="5"/>
  <c r="AB893" i="5"/>
  <c r="S893" i="5"/>
  <c r="AB1861" i="5"/>
  <c r="S1861" i="5"/>
  <c r="F307" i="5"/>
  <c r="F355" i="5"/>
  <c r="R461" i="5"/>
  <c r="F584" i="5"/>
  <c r="I712" i="5"/>
  <c r="J712" i="5"/>
  <c r="S736" i="5"/>
  <c r="X450" i="5"/>
  <c r="H450" i="5"/>
  <c r="F450" i="5"/>
  <c r="S1495" i="5"/>
  <c r="J260" i="5"/>
  <c r="AB260" i="5"/>
  <c r="AB296" i="5"/>
  <c r="F449" i="5"/>
  <c r="R451" i="5"/>
  <c r="J451" i="5"/>
  <c r="H451" i="5"/>
  <c r="F451" i="5"/>
  <c r="AB1445" i="5"/>
  <c r="S1445" i="5"/>
  <c r="I273" i="5"/>
  <c r="F273" i="5"/>
  <c r="I359" i="5"/>
  <c r="J359" i="5"/>
  <c r="H359" i="5"/>
  <c r="F359" i="5"/>
  <c r="I477" i="5"/>
  <c r="H477" i="5"/>
  <c r="X477" i="5"/>
  <c r="F572" i="5"/>
  <c r="S639" i="5"/>
  <c r="X466" i="5"/>
  <c r="F466" i="5"/>
  <c r="R560" i="5"/>
  <c r="I1846" i="5"/>
  <c r="H1846" i="5"/>
  <c r="I459" i="5"/>
  <c r="F459" i="5"/>
  <c r="J550" i="5"/>
  <c r="H550" i="5"/>
  <c r="R297" i="5"/>
  <c r="J297" i="5"/>
  <c r="X390" i="5"/>
  <c r="I390" i="5"/>
  <c r="H390" i="5"/>
  <c r="F370" i="5"/>
  <c r="I370" i="5"/>
  <c r="H370" i="5"/>
  <c r="F390" i="5"/>
  <c r="R399" i="5"/>
  <c r="J399" i="5"/>
  <c r="F453" i="5"/>
  <c r="I505" i="5"/>
  <c r="F505" i="5"/>
  <c r="AB265" i="5"/>
  <c r="I374" i="5"/>
  <c r="AB451" i="5"/>
  <c r="AB452" i="5"/>
  <c r="AB470" i="5"/>
  <c r="X525" i="5"/>
  <c r="I525" i="5"/>
  <c r="I541" i="5"/>
  <c r="X541" i="5"/>
  <c r="AB558" i="5"/>
  <c r="R582" i="5"/>
  <c r="F582" i="5"/>
  <c r="AB593" i="5"/>
  <c r="I672" i="5"/>
  <c r="R672" i="5"/>
  <c r="F672" i="5"/>
  <c r="S720" i="5"/>
  <c r="S830" i="5"/>
  <c r="AB873" i="5"/>
  <c r="X873" i="5"/>
  <c r="AB905" i="5"/>
  <c r="S905" i="5"/>
  <c r="S917" i="5"/>
  <c r="AB940" i="5"/>
  <c r="J940" i="5"/>
  <c r="H972" i="5"/>
  <c r="AB972" i="5"/>
  <c r="AB988" i="5"/>
  <c r="S988" i="5"/>
  <c r="S1126" i="5"/>
  <c r="R1208" i="5"/>
  <c r="J1208" i="5"/>
  <c r="I1208" i="5"/>
  <c r="H1208" i="5"/>
  <c r="R269" i="5"/>
  <c r="X602" i="5"/>
  <c r="R602" i="5"/>
  <c r="R642" i="5"/>
  <c r="I720" i="5"/>
  <c r="J720" i="5"/>
  <c r="F786" i="5"/>
  <c r="X786" i="5"/>
  <c r="R849" i="5"/>
  <c r="AB849" i="5"/>
  <c r="S914" i="5"/>
  <c r="S977" i="5"/>
  <c r="X980" i="5"/>
  <c r="AB980" i="5"/>
  <c r="F984" i="5"/>
  <c r="H984" i="5"/>
  <c r="AB1024" i="5"/>
  <c r="S1024" i="5"/>
  <c r="F1084" i="5"/>
  <c r="AB1084" i="5"/>
  <c r="AB261" i="5"/>
  <c r="AB273" i="5"/>
  <c r="AB355" i="5"/>
  <c r="AB363" i="5"/>
  <c r="AB432" i="5"/>
  <c r="F496" i="5"/>
  <c r="AB549" i="5"/>
  <c r="F558" i="5"/>
  <c r="AB694" i="5"/>
  <c r="R694" i="5"/>
  <c r="S711" i="5"/>
  <c r="S743" i="5"/>
  <c r="AB806" i="5"/>
  <c r="H870" i="5"/>
  <c r="AB870" i="5"/>
  <c r="AB880" i="5"/>
  <c r="S880" i="5"/>
  <c r="S948" i="5"/>
  <c r="F973" i="5"/>
  <c r="H973" i="5"/>
  <c r="H1101" i="5"/>
  <c r="F1101" i="5"/>
  <c r="I253" i="5"/>
  <c r="X614" i="5"/>
  <c r="R614" i="5"/>
  <c r="S637" i="5"/>
  <c r="S647" i="5"/>
  <c r="R683" i="5"/>
  <c r="H683" i="5"/>
  <c r="S731" i="5"/>
  <c r="F766" i="5"/>
  <c r="X766" i="5"/>
  <c r="F784" i="5"/>
  <c r="X784" i="5"/>
  <c r="AB834" i="5"/>
  <c r="X834" i="5"/>
  <c r="S909" i="5"/>
  <c r="S925" i="5"/>
  <c r="S936" i="5"/>
  <c r="S974" i="5"/>
  <c r="AB1012" i="5"/>
  <c r="S1012" i="5"/>
  <c r="H1073" i="5"/>
  <c r="F1073" i="5"/>
  <c r="F1081" i="5"/>
  <c r="H1081" i="5"/>
  <c r="J261" i="5"/>
  <c r="AB280" i="5"/>
  <c r="AB354" i="5"/>
  <c r="AB449" i="5"/>
  <c r="F478" i="5"/>
  <c r="X650" i="5"/>
  <c r="S709" i="5"/>
  <c r="S754" i="5"/>
  <c r="I784" i="5"/>
  <c r="S821" i="5"/>
  <c r="H838" i="5"/>
  <c r="F838" i="5"/>
  <c r="S857" i="5"/>
  <c r="AB867" i="5"/>
  <c r="F867" i="5"/>
  <c r="AB946" i="5"/>
  <c r="S946" i="5"/>
  <c r="X1009" i="5"/>
  <c r="F1009" i="5"/>
  <c r="AB565" i="5"/>
  <c r="X654" i="5"/>
  <c r="R654" i="5"/>
  <c r="S688" i="5"/>
  <c r="R794" i="5"/>
  <c r="I794" i="5"/>
  <c r="F794" i="5"/>
  <c r="X794" i="5"/>
  <c r="AB276" i="5"/>
  <c r="AB314" i="5"/>
  <c r="H391" i="5"/>
  <c r="AB394" i="5"/>
  <c r="AB402" i="5"/>
  <c r="AB412" i="5"/>
  <c r="AB420" i="5"/>
  <c r="AB456" i="5"/>
  <c r="AB466" i="5"/>
  <c r="J478" i="5"/>
  <c r="F480" i="5"/>
  <c r="F501" i="5"/>
  <c r="J644" i="5"/>
  <c r="R644" i="5"/>
  <c r="AB678" i="5"/>
  <c r="R678" i="5"/>
  <c r="J699" i="5"/>
  <c r="R699" i="5"/>
  <c r="I782" i="5"/>
  <c r="X782" i="5"/>
  <c r="J854" i="5"/>
  <c r="AB854" i="5"/>
  <c r="AB907" i="5"/>
  <c r="S907" i="5"/>
  <c r="S920" i="5"/>
  <c r="S993" i="5"/>
  <c r="AB573" i="5"/>
  <c r="AB601" i="5"/>
  <c r="AB608" i="5"/>
  <c r="AB637" i="5"/>
  <c r="AB639" i="5"/>
  <c r="AB644" i="5"/>
  <c r="AB652" i="5"/>
  <c r="AB736" i="5"/>
  <c r="F778" i="5"/>
  <c r="S780" i="5"/>
  <c r="S796" i="5"/>
  <c r="AB804" i="5"/>
  <c r="J807" i="5"/>
  <c r="AB821" i="5"/>
  <c r="AB823" i="5"/>
  <c r="S843" i="5"/>
  <c r="S854" i="5"/>
  <c r="S859" i="5"/>
  <c r="S861" i="5"/>
  <c r="AB886" i="5"/>
  <c r="AB909" i="5"/>
  <c r="AB914" i="5"/>
  <c r="AB925" i="5"/>
  <c r="AB928" i="5"/>
  <c r="S931" i="5"/>
  <c r="S940" i="5"/>
  <c r="AB943" i="5"/>
  <c r="S950" i="5"/>
  <c r="S962" i="5"/>
  <c r="S972" i="5"/>
  <c r="X1029" i="5"/>
  <c r="F1029" i="5"/>
  <c r="S1090" i="5"/>
  <c r="AB1105" i="5"/>
  <c r="S1110" i="5"/>
  <c r="F1167" i="5"/>
  <c r="I1167" i="5"/>
  <c r="AB1323" i="5"/>
  <c r="S1366" i="5"/>
  <c r="AB1703" i="5"/>
  <c r="X1715" i="5"/>
  <c r="H1715" i="5"/>
  <c r="AB807" i="5"/>
  <c r="S1088" i="5"/>
  <c r="F1117" i="5"/>
  <c r="H1117" i="5"/>
  <c r="J1150" i="5"/>
  <c r="H1150" i="5"/>
  <c r="S1194" i="5"/>
  <c r="J1291" i="5"/>
  <c r="F1291" i="5"/>
  <c r="S1436" i="5"/>
  <c r="AB599" i="5"/>
  <c r="AB647" i="5"/>
  <c r="R713" i="5"/>
  <c r="S716" i="5"/>
  <c r="F730" i="5"/>
  <c r="AB746" i="5"/>
  <c r="AB891" i="5"/>
  <c r="AB929" i="5"/>
  <c r="AB956" i="5"/>
  <c r="AB1016" i="5"/>
  <c r="AB1041" i="5"/>
  <c r="AB1124" i="5"/>
  <c r="H1124" i="5"/>
  <c r="AB1370" i="5"/>
  <c r="S1370" i="5"/>
  <c r="S1586" i="5"/>
  <c r="AB539" i="5"/>
  <c r="AB581" i="5"/>
  <c r="AB613" i="5"/>
  <c r="AB615" i="5"/>
  <c r="F674" i="5"/>
  <c r="R676" i="5"/>
  <c r="S684" i="5"/>
  <c r="S692" i="5"/>
  <c r="X698" i="5"/>
  <c r="S700" i="5"/>
  <c r="H705" i="5"/>
  <c r="X718" i="5"/>
  <c r="J728" i="5"/>
  <c r="I730" i="5"/>
  <c r="AB739" i="5"/>
  <c r="S752" i="5"/>
  <c r="S772" i="5"/>
  <c r="X805" i="5"/>
  <c r="X811" i="5"/>
  <c r="S833" i="5"/>
  <c r="S839" i="5"/>
  <c r="S860" i="5"/>
  <c r="S862" i="5"/>
  <c r="S871" i="5"/>
  <c r="F887" i="5"/>
  <c r="AB896" i="5"/>
  <c r="S929" i="5"/>
  <c r="S934" i="5"/>
  <c r="AB944" i="5"/>
  <c r="S986" i="5"/>
  <c r="S1072" i="5"/>
  <c r="S1082" i="5"/>
  <c r="S1094" i="5"/>
  <c r="H1100" i="5"/>
  <c r="X1100" i="5"/>
  <c r="H1134" i="5"/>
  <c r="X1134" i="5"/>
  <c r="J1141" i="5"/>
  <c r="I1141" i="5"/>
  <c r="H1141" i="5"/>
  <c r="AB1191" i="5"/>
  <c r="S1191" i="5"/>
  <c r="AB611" i="5"/>
  <c r="S615" i="5"/>
  <c r="AB619" i="5"/>
  <c r="S625" i="5"/>
  <c r="S627" i="5"/>
  <c r="AB645" i="5"/>
  <c r="S665" i="5"/>
  <c r="AB686" i="5"/>
  <c r="S703" i="5"/>
  <c r="F742" i="5"/>
  <c r="AB803" i="5"/>
  <c r="J805" i="5"/>
  <c r="H814" i="5"/>
  <c r="S858" i="5"/>
  <c r="S879" i="5"/>
  <c r="AB885" i="5"/>
  <c r="S889" i="5"/>
  <c r="S896" i="5"/>
  <c r="S910" i="5"/>
  <c r="S918" i="5"/>
  <c r="S921" i="5"/>
  <c r="S926" i="5"/>
  <c r="S939" i="5"/>
  <c r="S954" i="5"/>
  <c r="S961" i="5"/>
  <c r="S976" i="5"/>
  <c r="H1020" i="5"/>
  <c r="F1020" i="5"/>
  <c r="F1065" i="5"/>
  <c r="X1080" i="5"/>
  <c r="F1080" i="5"/>
  <c r="S1097" i="5"/>
  <c r="AB1101" i="5"/>
  <c r="H1109" i="5"/>
  <c r="AB1116" i="5"/>
  <c r="AB1155" i="5"/>
  <c r="S1155" i="5"/>
  <c r="AB1231" i="5"/>
  <c r="X1231" i="5"/>
  <c r="AB1318" i="5"/>
  <c r="H1318" i="5"/>
  <c r="AB1350" i="5"/>
  <c r="R1350" i="5"/>
  <c r="J1367" i="5"/>
  <c r="R1367" i="5"/>
  <c r="H1367" i="5"/>
  <c r="AB1383" i="5"/>
  <c r="R1383" i="5"/>
  <c r="R1504" i="5"/>
  <c r="F1504" i="5"/>
  <c r="AB833" i="5"/>
  <c r="S887" i="5"/>
  <c r="AB984" i="5"/>
  <c r="AB1032" i="5"/>
  <c r="AB1104" i="5"/>
  <c r="H1125" i="5"/>
  <c r="F1125" i="5"/>
  <c r="S1139" i="5"/>
  <c r="H1155" i="5"/>
  <c r="X1155" i="5"/>
  <c r="AB607" i="5"/>
  <c r="AB620" i="5"/>
  <c r="S645" i="5"/>
  <c r="AB660" i="5"/>
  <c r="AB669" i="5"/>
  <c r="S701" i="5"/>
  <c r="AB706" i="5"/>
  <c r="F710" i="5"/>
  <c r="S719" i="5"/>
  <c r="AB730" i="5"/>
  <c r="S732" i="5"/>
  <c r="S735" i="5"/>
  <c r="AB742" i="5"/>
  <c r="AB780" i="5"/>
  <c r="X807" i="5"/>
  <c r="AB831" i="5"/>
  <c r="AB879" i="5"/>
  <c r="AB888" i="5"/>
  <c r="AB897" i="5"/>
  <c r="S902" i="5"/>
  <c r="F938" i="5"/>
  <c r="AB942" i="5"/>
  <c r="X989" i="5"/>
  <c r="AB1036" i="5"/>
  <c r="S1089" i="5"/>
  <c r="X1092" i="5"/>
  <c r="S1116" i="5"/>
  <c r="J1275" i="5"/>
  <c r="I1275" i="5"/>
  <c r="AB1415" i="5"/>
  <c r="S1415" i="5"/>
  <c r="AB1052" i="5"/>
  <c r="AB1072" i="5"/>
  <c r="AB1160" i="5"/>
  <c r="AB1162" i="5"/>
  <c r="AB1168" i="5"/>
  <c r="S1184" i="5"/>
  <c r="AB1210" i="5"/>
  <c r="AB1221" i="5"/>
  <c r="AB1224" i="5"/>
  <c r="I1235" i="5"/>
  <c r="J1243" i="5"/>
  <c r="AB1311" i="5"/>
  <c r="AB1360" i="5"/>
  <c r="AB1363" i="5"/>
  <c r="AB1374" i="5"/>
  <c r="AB1473" i="5"/>
  <c r="F1495" i="5"/>
  <c r="X1495" i="5"/>
  <c r="J1537" i="5"/>
  <c r="I1537" i="5"/>
  <c r="AB1552" i="5"/>
  <c r="S1626" i="5"/>
  <c r="X1659" i="5"/>
  <c r="F1659" i="5"/>
  <c r="I1887" i="5"/>
  <c r="J1887" i="5"/>
  <c r="S1176" i="5"/>
  <c r="S1386" i="5"/>
  <c r="S1817" i="5"/>
  <c r="F1966" i="5"/>
  <c r="S1017" i="5"/>
  <c r="S1030" i="5"/>
  <c r="S1052" i="5"/>
  <c r="S1061" i="5"/>
  <c r="S1069" i="5"/>
  <c r="S1074" i="5"/>
  <c r="AB1088" i="5"/>
  <c r="S1129" i="5"/>
  <c r="AB1143" i="5"/>
  <c r="R1146" i="5"/>
  <c r="X1159" i="5"/>
  <c r="I1164" i="5"/>
  <c r="AB1205" i="5"/>
  <c r="AB1235" i="5"/>
  <c r="I1240" i="5"/>
  <c r="AB1243" i="5"/>
  <c r="S1260" i="5"/>
  <c r="S1271" i="5"/>
  <c r="S1273" i="5"/>
  <c r="S1276" i="5"/>
  <c r="AB1303" i="5"/>
  <c r="S1306" i="5"/>
  <c r="S1311" i="5"/>
  <c r="S1321" i="5"/>
  <c r="AB1342" i="5"/>
  <c r="S1345" i="5"/>
  <c r="S1348" i="5"/>
  <c r="J1353" i="5"/>
  <c r="S1360" i="5"/>
  <c r="AB1407" i="5"/>
  <c r="H1409" i="5"/>
  <c r="S1417" i="5"/>
  <c r="S1452" i="5"/>
  <c r="AB1457" i="5"/>
  <c r="J1493" i="5"/>
  <c r="H1493" i="5"/>
  <c r="I1505" i="5"/>
  <c r="H1505" i="5"/>
  <c r="S1511" i="5"/>
  <c r="H1521" i="5"/>
  <c r="S1535" i="5"/>
  <c r="S1543" i="5"/>
  <c r="AB1773" i="5"/>
  <c r="S1773" i="5"/>
  <c r="R1915" i="5"/>
  <c r="J1915" i="5"/>
  <c r="I1915" i="5"/>
  <c r="X1915" i="5"/>
  <c r="AB1921" i="5"/>
  <c r="S1921" i="5"/>
  <c r="S2024" i="5"/>
  <c r="AB1048" i="5"/>
  <c r="AB1129" i="5"/>
  <c r="AB1192" i="5"/>
  <c r="S1207" i="5"/>
  <c r="X1243" i="5"/>
  <c r="S1250" i="5"/>
  <c r="S1267" i="5"/>
  <c r="S1270" i="5"/>
  <c r="AB1279" i="5"/>
  <c r="AB1298" i="5"/>
  <c r="J1311" i="5"/>
  <c r="S1330" i="5"/>
  <c r="AB1346" i="5"/>
  <c r="S1368" i="5"/>
  <c r="I1404" i="5"/>
  <c r="H1404" i="5"/>
  <c r="R1448" i="5"/>
  <c r="X1448" i="5"/>
  <c r="H1469" i="5"/>
  <c r="AB1488" i="5"/>
  <c r="R1490" i="5"/>
  <c r="S1493" i="5"/>
  <c r="S1505" i="5"/>
  <c r="AB1509" i="5"/>
  <c r="J1521" i="5"/>
  <c r="S1529" i="5"/>
  <c r="S1562" i="5"/>
  <c r="AB1576" i="5"/>
  <c r="S1641" i="5"/>
  <c r="AB1714" i="5"/>
  <c r="F1714" i="5"/>
  <c r="R1750" i="5"/>
  <c r="H1750" i="5"/>
  <c r="J1750" i="5"/>
  <c r="R1872" i="5"/>
  <c r="H1872" i="5"/>
  <c r="H1935" i="5"/>
  <c r="I1935" i="5"/>
  <c r="I1938" i="5"/>
  <c r="AB1938" i="5"/>
  <c r="AB2010" i="5"/>
  <c r="S2308" i="5"/>
  <c r="AB2379" i="5"/>
  <c r="H2379" i="5"/>
  <c r="AB1065" i="5"/>
  <c r="AB1100" i="5"/>
  <c r="AB1120" i="5"/>
  <c r="AB1223" i="5"/>
  <c r="F1243" i="5"/>
  <c r="AB1251" i="5"/>
  <c r="F1303" i="5"/>
  <c r="H1306" i="5"/>
  <c r="AB1331" i="5"/>
  <c r="F1342" i="5"/>
  <c r="AB1371" i="5"/>
  <c r="S1449" i="5"/>
  <c r="R1452" i="5"/>
  <c r="I1509" i="5"/>
  <c r="X1509" i="5"/>
  <c r="AB1537" i="5"/>
  <c r="S1554" i="5"/>
  <c r="AB1559" i="5"/>
  <c r="S1606" i="5"/>
  <c r="AB1631" i="5"/>
  <c r="AB1638" i="5"/>
  <c r="AB1678" i="5"/>
  <c r="X1678" i="5"/>
  <c r="S1780" i="5"/>
  <c r="AB1849" i="5"/>
  <c r="R1955" i="5"/>
  <c r="X1955" i="5"/>
  <c r="I1955" i="5"/>
  <c r="J1955" i="5"/>
  <c r="AB1958" i="5"/>
  <c r="I2035" i="5"/>
  <c r="R2035" i="5"/>
  <c r="H2035" i="5"/>
  <c r="F2035" i="5"/>
  <c r="X2035" i="5"/>
  <c r="J2035" i="5"/>
  <c r="S2204" i="5"/>
  <c r="AB2234" i="5"/>
  <c r="S2234" i="5"/>
  <c r="AB1207" i="5"/>
  <c r="S1275" i="5"/>
  <c r="J1522" i="5"/>
  <c r="R1522" i="5"/>
  <c r="X1635" i="5"/>
  <c r="F1635" i="5"/>
  <c r="S1658" i="5"/>
  <c r="X1675" i="5"/>
  <c r="F1675" i="5"/>
  <c r="S1718" i="5"/>
  <c r="AB1733" i="5"/>
  <c r="R1733" i="5"/>
  <c r="I1845" i="5"/>
  <c r="F1925" i="5"/>
  <c r="S2070" i="5"/>
  <c r="S985" i="5"/>
  <c r="AB992" i="5"/>
  <c r="S1005" i="5"/>
  <c r="S1018" i="5"/>
  <c r="S1029" i="5"/>
  <c r="S1037" i="5"/>
  <c r="S1040" i="5"/>
  <c r="S1042" i="5"/>
  <c r="S1045" i="5"/>
  <c r="S1062" i="5"/>
  <c r="S1080" i="5"/>
  <c r="AB1145" i="5"/>
  <c r="AB1152" i="5"/>
  <c r="S1154" i="5"/>
  <c r="AB1171" i="5"/>
  <c r="AB1215" i="5"/>
  <c r="S1216" i="5"/>
  <c r="S1226" i="5"/>
  <c r="X1235" i="5"/>
  <c r="H1243" i="5"/>
  <c r="I1244" i="5"/>
  <c r="S1248" i="5"/>
  <c r="S1251" i="5"/>
  <c r="S1279" i="5"/>
  <c r="AB1299" i="5"/>
  <c r="I1303" i="5"/>
  <c r="AB1307" i="5"/>
  <c r="S1331" i="5"/>
  <c r="S1342" i="5"/>
  <c r="AB1347" i="5"/>
  <c r="AB1380" i="5"/>
  <c r="AB1391" i="5"/>
  <c r="AB1395" i="5"/>
  <c r="AB1452" i="5"/>
  <c r="H1468" i="5"/>
  <c r="F1468" i="5"/>
  <c r="AB1489" i="5"/>
  <c r="X1497" i="5"/>
  <c r="S1509" i="5"/>
  <c r="J1517" i="5"/>
  <c r="AB1520" i="5"/>
  <c r="AB1603" i="5"/>
  <c r="H1635" i="5"/>
  <c r="S1665" i="5"/>
  <c r="I1675" i="5"/>
  <c r="S1763" i="5"/>
  <c r="S1836" i="5"/>
  <c r="I2038" i="5"/>
  <c r="F2038" i="5"/>
  <c r="AB1612" i="5"/>
  <c r="AB1616" i="5"/>
  <c r="AB1683" i="5"/>
  <c r="S1717" i="5"/>
  <c r="AB1719" i="5"/>
  <c r="AB1735" i="5"/>
  <c r="AB1743" i="5"/>
  <c r="S1757" i="5"/>
  <c r="J1760" i="5"/>
  <c r="AB1765" i="5"/>
  <c r="S1772" i="5"/>
  <c r="AB1789" i="5"/>
  <c r="S1821" i="5"/>
  <c r="S1837" i="5"/>
  <c r="S1848" i="5"/>
  <c r="S1886" i="5"/>
  <c r="H1896" i="5"/>
  <c r="S1905" i="5"/>
  <c r="S1925" i="5"/>
  <c r="J1987" i="5"/>
  <c r="I1987" i="5"/>
  <c r="F1990" i="5"/>
  <c r="I2007" i="5"/>
  <c r="J2007" i="5"/>
  <c r="F2007" i="5"/>
  <c r="X2007" i="5"/>
  <c r="F2051" i="5"/>
  <c r="X2063" i="5"/>
  <c r="R2063" i="5"/>
  <c r="J2063" i="5"/>
  <c r="H2063" i="5"/>
  <c r="F2182" i="5"/>
  <c r="F2255" i="5"/>
  <c r="X2348" i="5"/>
  <c r="J2348" i="5"/>
  <c r="F2348" i="5"/>
  <c r="AB1658" i="5"/>
  <c r="X1694" i="5"/>
  <c r="AB1744" i="5"/>
  <c r="AB1817" i="5"/>
  <c r="I2019" i="5"/>
  <c r="R2019" i="5"/>
  <c r="S2250" i="5"/>
  <c r="AB2250" i="5"/>
  <c r="S2340" i="5"/>
  <c r="S2377" i="5"/>
  <c r="AB2377" i="5"/>
  <c r="AB2399" i="5"/>
  <c r="AB1549" i="5"/>
  <c r="AB1551" i="5"/>
  <c r="AB1600" i="5"/>
  <c r="AB1634" i="5"/>
  <c r="AB1635" i="5"/>
  <c r="AB1675" i="5"/>
  <c r="AB1869" i="5"/>
  <c r="S1872" i="5"/>
  <c r="X1875" i="5"/>
  <c r="AB1878" i="5"/>
  <c r="S1901" i="5"/>
  <c r="X1911" i="5"/>
  <c r="AB1934" i="5"/>
  <c r="X1951" i="5"/>
  <c r="S2008" i="5"/>
  <c r="AB2046" i="5"/>
  <c r="X2183" i="5"/>
  <c r="F2183" i="5"/>
  <c r="I2183" i="5"/>
  <c r="H2183" i="5"/>
  <c r="S2350" i="5"/>
  <c r="R2451" i="5"/>
  <c r="X2451" i="5"/>
  <c r="AB1521" i="5"/>
  <c r="AB1588" i="5"/>
  <c r="AB1618" i="5"/>
  <c r="AB1623" i="5"/>
  <c r="F1658" i="5"/>
  <c r="S1669" i="5"/>
  <c r="I1671" i="5"/>
  <c r="AB1681" i="5"/>
  <c r="F1683" i="5"/>
  <c r="S1693" i="5"/>
  <c r="S1709" i="5"/>
  <c r="AB1759" i="5"/>
  <c r="AB1787" i="5"/>
  <c r="S1820" i="5"/>
  <c r="H1822" i="5"/>
  <c r="AB1858" i="5"/>
  <c r="AB1873" i="5"/>
  <c r="S1878" i="5"/>
  <c r="S1885" i="5"/>
  <c r="S1909" i="5"/>
  <c r="S1929" i="5"/>
  <c r="AB1932" i="5"/>
  <c r="AB1935" i="5"/>
  <c r="I1970" i="5"/>
  <c r="F1977" i="5"/>
  <c r="AB2018" i="5"/>
  <c r="J2451" i="5"/>
  <c r="AB1568" i="5"/>
  <c r="AB1604" i="5"/>
  <c r="F1751" i="5"/>
  <c r="S1776" i="5"/>
  <c r="AB1785" i="5"/>
  <c r="AB1820" i="5"/>
  <c r="I1834" i="5"/>
  <c r="AB1896" i="5"/>
  <c r="R1951" i="5"/>
  <c r="J1951" i="5"/>
  <c r="F2079" i="5"/>
  <c r="AB2083" i="5"/>
  <c r="I2205" i="5"/>
  <c r="R2205" i="5"/>
  <c r="J2205" i="5"/>
  <c r="S2303" i="5"/>
  <c r="R2467" i="5"/>
  <c r="F2467" i="5"/>
  <c r="AB1776" i="5"/>
  <c r="J1971" i="5"/>
  <c r="H1971" i="5"/>
  <c r="AB1982" i="5"/>
  <c r="S2044" i="5"/>
  <c r="AB2054" i="5"/>
  <c r="S2054" i="5"/>
  <c r="F2322" i="5"/>
  <c r="R2322" i="5"/>
  <c r="X2322" i="5"/>
  <c r="R2338" i="5"/>
  <c r="F2338" i="5"/>
  <c r="R2371" i="5"/>
  <c r="J2371" i="5"/>
  <c r="I2371" i="5"/>
  <c r="X2371" i="5"/>
  <c r="AB1829" i="5"/>
  <c r="S1832" i="5"/>
  <c r="AB1862" i="5"/>
  <c r="R1888" i="5"/>
  <c r="S2016" i="5"/>
  <c r="S2029" i="5"/>
  <c r="S2033" i="5"/>
  <c r="I2243" i="5"/>
  <c r="R2243" i="5"/>
  <c r="J2243" i="5"/>
  <c r="H2243" i="5"/>
  <c r="F2243" i="5"/>
  <c r="X2243" i="5"/>
  <c r="I2271" i="5"/>
  <c r="H2271" i="5"/>
  <c r="F2354" i="5"/>
  <c r="R2354" i="5"/>
  <c r="X2354" i="5"/>
  <c r="S2369" i="5"/>
  <c r="AB2369" i="5"/>
  <c r="AB2448" i="5"/>
  <c r="AB1961" i="5"/>
  <c r="AB1984" i="5"/>
  <c r="AB2002" i="5"/>
  <c r="AB2006" i="5"/>
  <c r="AB2020" i="5"/>
  <c r="AB2026" i="5"/>
  <c r="S2056" i="5"/>
  <c r="J2071" i="5"/>
  <c r="AB2092" i="5"/>
  <c r="AB2100" i="5"/>
  <c r="S2102" i="5"/>
  <c r="S2114" i="5"/>
  <c r="AB2143" i="5"/>
  <c r="AB2156" i="5"/>
  <c r="AB2160" i="5"/>
  <c r="AB2192" i="5"/>
  <c r="AB2204" i="5"/>
  <c r="J2208" i="5"/>
  <c r="AB2224" i="5"/>
  <c r="AB2308" i="5"/>
  <c r="S2324" i="5"/>
  <c r="S2327" i="5"/>
  <c r="AB2331" i="5"/>
  <c r="J2387" i="5"/>
  <c r="AB2391" i="5"/>
  <c r="H2411" i="5"/>
  <c r="AB2419" i="5"/>
  <c r="R2431" i="5"/>
  <c r="S2449" i="5"/>
  <c r="AB2454" i="5"/>
  <c r="H2470" i="5"/>
  <c r="I2472" i="5"/>
  <c r="J2472" i="5"/>
  <c r="AB1964" i="5"/>
  <c r="AB1997" i="5"/>
  <c r="AB2014" i="5"/>
  <c r="AB2052" i="5"/>
  <c r="AB2095" i="5"/>
  <c r="AB2101" i="5"/>
  <c r="S2121" i="5"/>
  <c r="AB2155" i="5"/>
  <c r="H2192" i="5"/>
  <c r="S2228" i="5"/>
  <c r="R2237" i="5"/>
  <c r="F2275" i="5"/>
  <c r="S2290" i="5"/>
  <c r="AB2295" i="5"/>
  <c r="S2316" i="5"/>
  <c r="AB2319" i="5"/>
  <c r="AB2327" i="5"/>
  <c r="I2336" i="5"/>
  <c r="I2340" i="5"/>
  <c r="AB2353" i="5"/>
  <c r="AB2386" i="5"/>
  <c r="AB2387" i="5"/>
  <c r="AB2407" i="5"/>
  <c r="AB2415" i="5"/>
  <c r="AB2420" i="5"/>
  <c r="X2434" i="5"/>
  <c r="AB2437" i="5"/>
  <c r="S2077" i="5"/>
  <c r="S2098" i="5"/>
  <c r="S2170" i="5"/>
  <c r="I2192" i="5"/>
  <c r="S2218" i="5"/>
  <c r="S2220" i="5"/>
  <c r="S2248" i="5"/>
  <c r="I2280" i="5"/>
  <c r="S2306" i="5"/>
  <c r="S2319" i="5"/>
  <c r="S2332" i="5"/>
  <c r="S2390" i="5"/>
  <c r="S2405" i="5"/>
  <c r="S2410" i="5"/>
  <c r="S2430" i="5"/>
  <c r="J2455" i="5"/>
  <c r="S2462" i="5"/>
  <c r="AB1945" i="5"/>
  <c r="AB1957" i="5"/>
  <c r="AB1966" i="5"/>
  <c r="AB1974" i="5"/>
  <c r="X1999" i="5"/>
  <c r="H2003" i="5"/>
  <c r="AB2013" i="5"/>
  <c r="AB2042" i="5"/>
  <c r="AB2055" i="5"/>
  <c r="AB2066" i="5"/>
  <c r="S2074" i="5"/>
  <c r="AB2090" i="5"/>
  <c r="S2101" i="5"/>
  <c r="AB2147" i="5"/>
  <c r="J2192" i="5"/>
  <c r="AB2208" i="5"/>
  <c r="J2259" i="5"/>
  <c r="J2280" i="5"/>
  <c r="AB2287" i="5"/>
  <c r="AB2288" i="5"/>
  <c r="F2335" i="5"/>
  <c r="AB2427" i="5"/>
  <c r="S2460" i="5"/>
  <c r="H2464" i="5"/>
  <c r="I2493" i="5"/>
  <c r="AB2139" i="5"/>
  <c r="H2197" i="5"/>
  <c r="AB2254" i="5"/>
  <c r="AB2280" i="5"/>
  <c r="S1985" i="5"/>
  <c r="AB2034" i="5"/>
  <c r="AB2088" i="5"/>
  <c r="AB2105" i="5"/>
  <c r="AB2132" i="5"/>
  <c r="H2156" i="5"/>
  <c r="AB2171" i="5"/>
  <c r="I2184" i="5"/>
  <c r="J2188" i="5"/>
  <c r="I2200" i="5"/>
  <c r="H2208" i="5"/>
  <c r="R2213" i="5"/>
  <c r="S2216" i="5"/>
  <c r="AB2230" i="5"/>
  <c r="J2247" i="5"/>
  <c r="AB2281" i="5"/>
  <c r="AB2296" i="5"/>
  <c r="S2331" i="5"/>
  <c r="AB2335" i="5"/>
  <c r="AB2339" i="5"/>
  <c r="H2362" i="5"/>
  <c r="H2380" i="5"/>
  <c r="I2388" i="5"/>
  <c r="I2403" i="5"/>
  <c r="AB2438" i="5"/>
  <c r="S2464" i="5"/>
  <c r="AB2474" i="5"/>
  <c r="H257" i="5"/>
  <c r="X257" i="5"/>
  <c r="R257" i="5"/>
  <c r="J257" i="5"/>
  <c r="I257" i="5"/>
  <c r="F257" i="5"/>
  <c r="I371" i="5"/>
  <c r="R371" i="5"/>
  <c r="J371" i="5"/>
  <c r="H371" i="5"/>
  <c r="F371" i="5"/>
  <c r="R335" i="5"/>
  <c r="J335" i="5"/>
  <c r="H335" i="5"/>
  <c r="F335" i="5"/>
  <c r="X335" i="5"/>
  <c r="H265" i="5"/>
  <c r="R265" i="5"/>
  <c r="J265" i="5"/>
  <c r="F265" i="5"/>
  <c r="R287" i="5"/>
  <c r="F287" i="5"/>
  <c r="X287" i="5"/>
  <c r="H293" i="5"/>
  <c r="F293" i="5"/>
  <c r="X293" i="5"/>
  <c r="R293" i="5"/>
  <c r="J319" i="5"/>
  <c r="H319" i="5"/>
  <c r="F319" i="5"/>
  <c r="I345" i="5"/>
  <c r="F345" i="5"/>
  <c r="R358" i="5"/>
  <c r="F358" i="5"/>
  <c r="X402" i="5"/>
  <c r="R402" i="5"/>
  <c r="I402" i="5"/>
  <c r="I435" i="5"/>
  <c r="R435" i="5"/>
  <c r="J435" i="5"/>
  <c r="H435" i="5"/>
  <c r="X442" i="5"/>
  <c r="R442" i="5"/>
  <c r="I442" i="5"/>
  <c r="H442" i="5"/>
  <c r="X446" i="5"/>
  <c r="I446" i="5"/>
  <c r="H446" i="5"/>
  <c r="F446" i="5"/>
  <c r="AB453" i="5"/>
  <c r="I455" i="5"/>
  <c r="R455" i="5"/>
  <c r="J455" i="5"/>
  <c r="F455" i="5"/>
  <c r="X455" i="5"/>
  <c r="J490" i="5"/>
  <c r="H490" i="5"/>
  <c r="R490" i="5"/>
  <c r="X546" i="5"/>
  <c r="J546" i="5"/>
  <c r="H546" i="5"/>
  <c r="F546" i="5"/>
  <c r="R691" i="5"/>
  <c r="J691" i="5"/>
  <c r="H691" i="5"/>
  <c r="R697" i="5"/>
  <c r="H697" i="5"/>
  <c r="R702" i="5"/>
  <c r="H702" i="5"/>
  <c r="AB252" i="5"/>
  <c r="H253" i="5"/>
  <c r="J253" i="5"/>
  <c r="AB256" i="5"/>
  <c r="AB268" i="5"/>
  <c r="I293" i="5"/>
  <c r="J327" i="5"/>
  <c r="H327" i="5"/>
  <c r="F327" i="5"/>
  <c r="AB361" i="5"/>
  <c r="I367" i="5"/>
  <c r="J367" i="5"/>
  <c r="H367" i="5"/>
  <c r="F367" i="5"/>
  <c r="I387" i="5"/>
  <c r="R387" i="5"/>
  <c r="J387" i="5"/>
  <c r="H387" i="5"/>
  <c r="F387" i="5"/>
  <c r="X387" i="5"/>
  <c r="H402" i="5"/>
  <c r="I419" i="5"/>
  <c r="R419" i="5"/>
  <c r="J419" i="5"/>
  <c r="H419" i="5"/>
  <c r="X426" i="5"/>
  <c r="R426" i="5"/>
  <c r="I426" i="5"/>
  <c r="H426" i="5"/>
  <c r="X430" i="5"/>
  <c r="I430" i="5"/>
  <c r="H430" i="5"/>
  <c r="F430" i="5"/>
  <c r="F435" i="5"/>
  <c r="X618" i="5"/>
  <c r="R618" i="5"/>
  <c r="J618" i="5"/>
  <c r="F618" i="5"/>
  <c r="AB305" i="5"/>
  <c r="I339" i="5"/>
  <c r="R339" i="5"/>
  <c r="J339" i="5"/>
  <c r="H339" i="5"/>
  <c r="F339" i="5"/>
  <c r="I395" i="5"/>
  <c r="R395" i="5"/>
  <c r="J395" i="5"/>
  <c r="H395" i="5"/>
  <c r="F395" i="5"/>
  <c r="X395" i="5"/>
  <c r="X261" i="5"/>
  <c r="J293" i="5"/>
  <c r="H297" i="5"/>
  <c r="I297" i="5"/>
  <c r="F297" i="5"/>
  <c r="X297" i="5"/>
  <c r="AB313" i="5"/>
  <c r="R323" i="5"/>
  <c r="J323" i="5"/>
  <c r="H323" i="5"/>
  <c r="AB328" i="5"/>
  <c r="I346" i="5"/>
  <c r="R346" i="5"/>
  <c r="H346" i="5"/>
  <c r="F346" i="5"/>
  <c r="I351" i="5"/>
  <c r="R351" i="5"/>
  <c r="J351" i="5"/>
  <c r="H351" i="5"/>
  <c r="F351" i="5"/>
  <c r="R354" i="5"/>
  <c r="I354" i="5"/>
  <c r="I378" i="5"/>
  <c r="R378" i="5"/>
  <c r="F378" i="5"/>
  <c r="AB393" i="5"/>
  <c r="X398" i="5"/>
  <c r="H398" i="5"/>
  <c r="F398" i="5"/>
  <c r="I407" i="5"/>
  <c r="J407" i="5"/>
  <c r="H407" i="5"/>
  <c r="F407" i="5"/>
  <c r="X407" i="5"/>
  <c r="X419" i="5"/>
  <c r="F426" i="5"/>
  <c r="I443" i="5"/>
  <c r="R443" i="5"/>
  <c r="J443" i="5"/>
  <c r="H443" i="5"/>
  <c r="R514" i="5"/>
  <c r="H514" i="5"/>
  <c r="R530" i="5"/>
  <c r="H530" i="5"/>
  <c r="X658" i="5"/>
  <c r="R658" i="5"/>
  <c r="F658" i="5"/>
  <c r="AB865" i="5"/>
  <c r="J865" i="5"/>
  <c r="S1001" i="5"/>
  <c r="AB1001" i="5"/>
  <c r="AB288" i="5"/>
  <c r="I347" i="5"/>
  <c r="J347" i="5"/>
  <c r="H347" i="5"/>
  <c r="F347" i="5"/>
  <c r="X347" i="5"/>
  <c r="I379" i="5"/>
  <c r="J379" i="5"/>
  <c r="H379" i="5"/>
  <c r="F379" i="5"/>
  <c r="X379" i="5"/>
  <c r="X406" i="5"/>
  <c r="I406" i="5"/>
  <c r="H406" i="5"/>
  <c r="F406" i="5"/>
  <c r="I423" i="5"/>
  <c r="J423" i="5"/>
  <c r="H423" i="5"/>
  <c r="F423" i="5"/>
  <c r="X423" i="5"/>
  <c r="J259" i="5"/>
  <c r="F261" i="5"/>
  <c r="H269" i="5"/>
  <c r="J269" i="5"/>
  <c r="I269" i="5"/>
  <c r="R271" i="5"/>
  <c r="F271" i="5"/>
  <c r="X271" i="5"/>
  <c r="R283" i="5"/>
  <c r="F283" i="5"/>
  <c r="H289" i="5"/>
  <c r="R289" i="5"/>
  <c r="J289" i="5"/>
  <c r="I289" i="5"/>
  <c r="AB292" i="5"/>
  <c r="J302" i="5"/>
  <c r="I302" i="5"/>
  <c r="H302" i="5"/>
  <c r="AB335" i="5"/>
  <c r="H354" i="5"/>
  <c r="AB381" i="5"/>
  <c r="I398" i="5"/>
  <c r="I403" i="5"/>
  <c r="R403" i="5"/>
  <c r="J403" i="5"/>
  <c r="H403" i="5"/>
  <c r="R407" i="5"/>
  <c r="X410" i="5"/>
  <c r="R410" i="5"/>
  <c r="I410" i="5"/>
  <c r="H410" i="5"/>
  <c r="X414" i="5"/>
  <c r="I414" i="5"/>
  <c r="H414" i="5"/>
  <c r="F414" i="5"/>
  <c r="F419" i="5"/>
  <c r="I431" i="5"/>
  <c r="J431" i="5"/>
  <c r="H431" i="5"/>
  <c r="F431" i="5"/>
  <c r="X431" i="5"/>
  <c r="X443" i="5"/>
  <c r="I447" i="5"/>
  <c r="R447" i="5"/>
  <c r="J447" i="5"/>
  <c r="H447" i="5"/>
  <c r="F447" i="5"/>
  <c r="X447" i="5"/>
  <c r="AB469" i="5"/>
  <c r="AB475" i="5"/>
  <c r="AB527" i="5"/>
  <c r="R604" i="5"/>
  <c r="F604" i="5"/>
  <c r="J640" i="5"/>
  <c r="R640" i="5"/>
  <c r="F640" i="5"/>
  <c r="H842" i="5"/>
  <c r="J842" i="5"/>
  <c r="AB264" i="5"/>
  <c r="X253" i="5"/>
  <c r="X265" i="5"/>
  <c r="H281" i="5"/>
  <c r="J281" i="5"/>
  <c r="I281" i="5"/>
  <c r="F281" i="5"/>
  <c r="X281" i="5"/>
  <c r="AB304" i="5"/>
  <c r="AB321" i="5"/>
  <c r="I343" i="5"/>
  <c r="R343" i="5"/>
  <c r="J343" i="5"/>
  <c r="H343" i="5"/>
  <c r="AB347" i="5"/>
  <c r="AB379" i="5"/>
  <c r="I383" i="5"/>
  <c r="R383" i="5"/>
  <c r="J383" i="5"/>
  <c r="H383" i="5"/>
  <c r="F383" i="5"/>
  <c r="X383" i="5"/>
  <c r="I427" i="5"/>
  <c r="R427" i="5"/>
  <c r="J427" i="5"/>
  <c r="H427" i="5"/>
  <c r="X434" i="5"/>
  <c r="R434" i="5"/>
  <c r="I434" i="5"/>
  <c r="H434" i="5"/>
  <c r="X438" i="5"/>
  <c r="I438" i="5"/>
  <c r="H438" i="5"/>
  <c r="F438" i="5"/>
  <c r="R454" i="5"/>
  <c r="I454" i="5"/>
  <c r="H454" i="5"/>
  <c r="R758" i="5"/>
  <c r="I758" i="5"/>
  <c r="F758" i="5"/>
  <c r="X758" i="5"/>
  <c r="R315" i="5"/>
  <c r="J315" i="5"/>
  <c r="H315" i="5"/>
  <c r="F253" i="5"/>
  <c r="R255" i="5"/>
  <c r="F255" i="5"/>
  <c r="AB257" i="5"/>
  <c r="AB272" i="5"/>
  <c r="H273" i="5"/>
  <c r="X273" i="5"/>
  <c r="R273" i="5"/>
  <c r="J273" i="5"/>
  <c r="J311" i="5"/>
  <c r="H311" i="5"/>
  <c r="F311" i="5"/>
  <c r="R331" i="5"/>
  <c r="J331" i="5"/>
  <c r="H331" i="5"/>
  <c r="I355" i="5"/>
  <c r="R355" i="5"/>
  <c r="J355" i="5"/>
  <c r="H355" i="5"/>
  <c r="R362" i="5"/>
  <c r="R366" i="5"/>
  <c r="F366" i="5"/>
  <c r="X394" i="5"/>
  <c r="R394" i="5"/>
  <c r="I394" i="5"/>
  <c r="H394" i="5"/>
  <c r="F394" i="5"/>
  <c r="I415" i="5"/>
  <c r="J415" i="5"/>
  <c r="H415" i="5"/>
  <c r="F415" i="5"/>
  <c r="X415" i="5"/>
  <c r="X427" i="5"/>
  <c r="F434" i="5"/>
  <c r="F454" i="5"/>
  <c r="X509" i="5"/>
  <c r="H509" i="5"/>
  <c r="H521" i="5"/>
  <c r="X521" i="5"/>
  <c r="F521" i="5"/>
  <c r="R564" i="5"/>
  <c r="F564" i="5"/>
  <c r="J636" i="5"/>
  <c r="R636" i="5"/>
  <c r="F636" i="5"/>
  <c r="I724" i="5"/>
  <c r="F724" i="5"/>
  <c r="X724" i="5"/>
  <c r="I740" i="5"/>
  <c r="F740" i="5"/>
  <c r="X740" i="5"/>
  <c r="AB320" i="5"/>
  <c r="H261" i="5"/>
  <c r="I261" i="5"/>
  <c r="I265" i="5"/>
  <c r="R267" i="5"/>
  <c r="F267" i="5"/>
  <c r="R307" i="5"/>
  <c r="J307" i="5"/>
  <c r="H307" i="5"/>
  <c r="AB312" i="5"/>
  <c r="R319" i="5"/>
  <c r="AB329" i="5"/>
  <c r="F343" i="5"/>
  <c r="R347" i="5"/>
  <c r="I375" i="5"/>
  <c r="R375" i="5"/>
  <c r="J375" i="5"/>
  <c r="H375" i="5"/>
  <c r="F375" i="5"/>
  <c r="R379" i="5"/>
  <c r="X386" i="5"/>
  <c r="R386" i="5"/>
  <c r="I386" i="5"/>
  <c r="H386" i="5"/>
  <c r="F386" i="5"/>
  <c r="I399" i="5"/>
  <c r="H399" i="5"/>
  <c r="F399" i="5"/>
  <c r="X399" i="5"/>
  <c r="I411" i="5"/>
  <c r="R411" i="5"/>
  <c r="J411" i="5"/>
  <c r="H411" i="5"/>
  <c r="X418" i="5"/>
  <c r="R418" i="5"/>
  <c r="I418" i="5"/>
  <c r="H418" i="5"/>
  <c r="X422" i="5"/>
  <c r="I422" i="5"/>
  <c r="H422" i="5"/>
  <c r="F422" i="5"/>
  <c r="F427" i="5"/>
  <c r="I439" i="5"/>
  <c r="J439" i="5"/>
  <c r="H439" i="5"/>
  <c r="F439" i="5"/>
  <c r="X439" i="5"/>
  <c r="R446" i="5"/>
  <c r="AB543" i="5"/>
  <c r="J506" i="5"/>
  <c r="J538" i="5"/>
  <c r="R542" i="5"/>
  <c r="J542" i="5"/>
  <c r="H542" i="5"/>
  <c r="X562" i="5"/>
  <c r="F562" i="5"/>
  <c r="R562" i="5"/>
  <c r="AB609" i="5"/>
  <c r="AB621" i="5"/>
  <c r="S621" i="5"/>
  <c r="S653" i="5"/>
  <c r="I664" i="5"/>
  <c r="R664" i="5"/>
  <c r="J664" i="5"/>
  <c r="F664" i="5"/>
  <c r="X664" i="5"/>
  <c r="S702" i="5"/>
  <c r="AB702" i="5"/>
  <c r="I732" i="5"/>
  <c r="J732" i="5"/>
  <c r="F732" i="5"/>
  <c r="X732" i="5"/>
  <c r="AB750" i="5"/>
  <c r="R750" i="5"/>
  <c r="AB847" i="5"/>
  <c r="S847" i="5"/>
  <c r="H1004" i="5"/>
  <c r="F1004" i="5"/>
  <c r="X1004" i="5"/>
  <c r="R1406" i="5"/>
  <c r="J1406" i="5"/>
  <c r="I1412" i="5"/>
  <c r="R1412" i="5"/>
  <c r="H1412" i="5"/>
  <c r="F1412" i="5"/>
  <c r="R1551" i="5"/>
  <c r="F1551" i="5"/>
  <c r="AB277" i="5"/>
  <c r="AB309" i="5"/>
  <c r="AB317" i="5"/>
  <c r="AB325" i="5"/>
  <c r="AB342" i="5"/>
  <c r="AB345" i="5"/>
  <c r="R359" i="5"/>
  <c r="R377" i="5"/>
  <c r="AB386" i="5"/>
  <c r="R390" i="5"/>
  <c r="R391" i="5"/>
  <c r="R405" i="5"/>
  <c r="J413" i="5"/>
  <c r="AB415" i="5"/>
  <c r="H421" i="5"/>
  <c r="AB423" i="5"/>
  <c r="AB431" i="5"/>
  <c r="AB439" i="5"/>
  <c r="AB447" i="5"/>
  <c r="I449" i="5"/>
  <c r="I450" i="5"/>
  <c r="R459" i="5"/>
  <c r="X459" i="5"/>
  <c r="I470" i="5"/>
  <c r="AB487" i="5"/>
  <c r="AB499" i="5"/>
  <c r="AB503" i="5"/>
  <c r="AB511" i="5"/>
  <c r="AB519" i="5"/>
  <c r="AB535" i="5"/>
  <c r="H541" i="5"/>
  <c r="X545" i="5"/>
  <c r="R554" i="5"/>
  <c r="J554" i="5"/>
  <c r="H561" i="5"/>
  <c r="F561" i="5"/>
  <c r="X561" i="5"/>
  <c r="AB569" i="5"/>
  <c r="R624" i="5"/>
  <c r="F624" i="5"/>
  <c r="I656" i="5"/>
  <c r="R656" i="5"/>
  <c r="J656" i="5"/>
  <c r="F656" i="5"/>
  <c r="AB659" i="5"/>
  <c r="R681" i="5"/>
  <c r="H681" i="5"/>
  <c r="S722" i="5"/>
  <c r="AB722" i="5"/>
  <c r="H768" i="5"/>
  <c r="X768" i="5"/>
  <c r="J768" i="5"/>
  <c r="I768" i="5"/>
  <c r="F768" i="5"/>
  <c r="R899" i="5"/>
  <c r="J899" i="5"/>
  <c r="F899" i="5"/>
  <c r="S930" i="5"/>
  <c r="AB293" i="5"/>
  <c r="AB300" i="5"/>
  <c r="AB353" i="5"/>
  <c r="AB377" i="5"/>
  <c r="AB405" i="5"/>
  <c r="AB413" i="5"/>
  <c r="AB421" i="5"/>
  <c r="AB422" i="5"/>
  <c r="AB429" i="5"/>
  <c r="AB430" i="5"/>
  <c r="AB437" i="5"/>
  <c r="AB438" i="5"/>
  <c r="AB445" i="5"/>
  <c r="AB446" i="5"/>
  <c r="R450" i="5"/>
  <c r="AB459" i="5"/>
  <c r="I485" i="5"/>
  <c r="F485" i="5"/>
  <c r="H505" i="5"/>
  <c r="X505" i="5"/>
  <c r="H537" i="5"/>
  <c r="X537" i="5"/>
  <c r="H545" i="5"/>
  <c r="I549" i="5"/>
  <c r="H549" i="5"/>
  <c r="F549" i="5"/>
  <c r="X549" i="5"/>
  <c r="X550" i="5"/>
  <c r="F550" i="5"/>
  <c r="R550" i="5"/>
  <c r="X558" i="5"/>
  <c r="R558" i="5"/>
  <c r="J558" i="5"/>
  <c r="H558" i="5"/>
  <c r="AB561" i="5"/>
  <c r="R580" i="5"/>
  <c r="F580" i="5"/>
  <c r="X626" i="5"/>
  <c r="R626" i="5"/>
  <c r="J626" i="5"/>
  <c r="F626" i="5"/>
  <c r="AB629" i="5"/>
  <c r="I692" i="5"/>
  <c r="J692" i="5"/>
  <c r="F692" i="5"/>
  <c r="X692" i="5"/>
  <c r="J722" i="5"/>
  <c r="I722" i="5"/>
  <c r="F829" i="5"/>
  <c r="R829" i="5"/>
  <c r="H829" i="5"/>
  <c r="I451" i="5"/>
  <c r="X451" i="5"/>
  <c r="H510" i="5"/>
  <c r="R510" i="5"/>
  <c r="F510" i="5"/>
  <c r="R596" i="5"/>
  <c r="F596" i="5"/>
  <c r="R616" i="5"/>
  <c r="R689" i="5"/>
  <c r="H689" i="5"/>
  <c r="H812" i="5"/>
  <c r="X826" i="5"/>
  <c r="J826" i="5"/>
  <c r="H826" i="5"/>
  <c r="F826" i="5"/>
  <c r="S882" i="5"/>
  <c r="AB969" i="5"/>
  <c r="S969" i="5"/>
  <c r="AB269" i="5"/>
  <c r="AB284" i="5"/>
  <c r="AB289" i="5"/>
  <c r="X300" i="5"/>
  <c r="AB302" i="5"/>
  <c r="J320" i="5"/>
  <c r="AB369" i="5"/>
  <c r="R370" i="5"/>
  <c r="AB385" i="5"/>
  <c r="AB389" i="5"/>
  <c r="AB390" i="5"/>
  <c r="AB397" i="5"/>
  <c r="AB458" i="5"/>
  <c r="AB460" i="5"/>
  <c r="R502" i="5"/>
  <c r="J518" i="5"/>
  <c r="R518" i="5"/>
  <c r="AB531" i="5"/>
  <c r="R534" i="5"/>
  <c r="AB545" i="5"/>
  <c r="AB553" i="5"/>
  <c r="I574" i="5"/>
  <c r="X582" i="5"/>
  <c r="J582" i="5"/>
  <c r="R584" i="5"/>
  <c r="AB597" i="5"/>
  <c r="F616" i="5"/>
  <c r="X634" i="5"/>
  <c r="F634" i="5"/>
  <c r="R634" i="5"/>
  <c r="J634" i="5"/>
  <c r="AB649" i="5"/>
  <c r="S649" i="5"/>
  <c r="AB675" i="5"/>
  <c r="S696" i="5"/>
  <c r="S714" i="5"/>
  <c r="AB714" i="5"/>
  <c r="F734" i="5"/>
  <c r="J734" i="5"/>
  <c r="I734" i="5"/>
  <c r="X734" i="5"/>
  <c r="S744" i="5"/>
  <c r="R774" i="5"/>
  <c r="I774" i="5"/>
  <c r="F774" i="5"/>
  <c r="X774" i="5"/>
  <c r="H788" i="5"/>
  <c r="X788" i="5"/>
  <c r="J788" i="5"/>
  <c r="I788" i="5"/>
  <c r="F788" i="5"/>
  <c r="R931" i="5"/>
  <c r="J931" i="5"/>
  <c r="F931" i="5"/>
  <c r="AB953" i="5"/>
  <c r="S953" i="5"/>
  <c r="S960" i="5"/>
  <c r="AB965" i="5"/>
  <c r="J965" i="5"/>
  <c r="X1016" i="5"/>
  <c r="H1016" i="5"/>
  <c r="F1016" i="5"/>
  <c r="X1112" i="5"/>
  <c r="H1112" i="5"/>
  <c r="F1112" i="5"/>
  <c r="AB285" i="5"/>
  <c r="H300" i="5"/>
  <c r="AB307" i="5"/>
  <c r="AB315" i="5"/>
  <c r="AB323" i="5"/>
  <c r="AB333" i="5"/>
  <c r="X359" i="5"/>
  <c r="X391" i="5"/>
  <c r="AB411" i="5"/>
  <c r="AB419" i="5"/>
  <c r="AB427" i="5"/>
  <c r="AB435" i="5"/>
  <c r="AB443" i="5"/>
  <c r="X453" i="5"/>
  <c r="I453" i="5"/>
  <c r="AB461" i="5"/>
  <c r="H489" i="5"/>
  <c r="F489" i="5"/>
  <c r="H493" i="5"/>
  <c r="X493" i="5"/>
  <c r="AB502" i="5"/>
  <c r="H506" i="5"/>
  <c r="J510" i="5"/>
  <c r="H538" i="5"/>
  <c r="F542" i="5"/>
  <c r="AB557" i="5"/>
  <c r="R612" i="5"/>
  <c r="AB617" i="5"/>
  <c r="S617" i="5"/>
  <c r="X622" i="5"/>
  <c r="F622" i="5"/>
  <c r="R622" i="5"/>
  <c r="J622" i="5"/>
  <c r="R690" i="5"/>
  <c r="J690" i="5"/>
  <c r="I690" i="5"/>
  <c r="X690" i="5"/>
  <c r="J706" i="5"/>
  <c r="I706" i="5"/>
  <c r="J714" i="5"/>
  <c r="I714" i="5"/>
  <c r="F714" i="5"/>
  <c r="F718" i="5"/>
  <c r="J726" i="5"/>
  <c r="F726" i="5"/>
  <c r="X726" i="5"/>
  <c r="AB747" i="5"/>
  <c r="AB755" i="5"/>
  <c r="S760" i="5"/>
  <c r="S811" i="5"/>
  <c r="AB811" i="5"/>
  <c r="F827" i="5"/>
  <c r="S876" i="5"/>
  <c r="J897" i="5"/>
  <c r="AB401" i="5"/>
  <c r="AB409" i="5"/>
  <c r="AB417" i="5"/>
  <c r="AB418" i="5"/>
  <c r="AB425" i="5"/>
  <c r="AB426" i="5"/>
  <c r="AB433" i="5"/>
  <c r="AB434" i="5"/>
  <c r="AB441" i="5"/>
  <c r="AB442" i="5"/>
  <c r="AB454" i="5"/>
  <c r="AB468" i="5"/>
  <c r="J474" i="5"/>
  <c r="H474" i="5"/>
  <c r="AB495" i="5"/>
  <c r="R506" i="5"/>
  <c r="R538" i="5"/>
  <c r="J562" i="5"/>
  <c r="X566" i="5"/>
  <c r="R566" i="5"/>
  <c r="J566" i="5"/>
  <c r="X570" i="5"/>
  <c r="F570" i="5"/>
  <c r="R570" i="5"/>
  <c r="R608" i="5"/>
  <c r="F608" i="5"/>
  <c r="R620" i="5"/>
  <c r="F620" i="5"/>
  <c r="H630" i="5"/>
  <c r="AB633" i="5"/>
  <c r="S633" i="5"/>
  <c r="I652" i="5"/>
  <c r="R652" i="5"/>
  <c r="J652" i="5"/>
  <c r="F652" i="5"/>
  <c r="X652" i="5"/>
  <c r="H755" i="5"/>
  <c r="R765" i="5"/>
  <c r="S819" i="5"/>
  <c r="J824" i="5"/>
  <c r="I824" i="5"/>
  <c r="F824" i="5"/>
  <c r="X1057" i="5"/>
  <c r="F1057" i="5"/>
  <c r="J1057" i="5"/>
  <c r="H1057" i="5"/>
  <c r="H1060" i="5"/>
  <c r="X1060" i="5"/>
  <c r="H1068" i="5"/>
  <c r="F1068" i="5"/>
  <c r="X1068" i="5"/>
  <c r="AB643" i="5"/>
  <c r="J650" i="5"/>
  <c r="AB653" i="5"/>
  <c r="I666" i="5"/>
  <c r="S677" i="5"/>
  <c r="J742" i="5"/>
  <c r="AB744" i="5"/>
  <c r="H756" i="5"/>
  <c r="X756" i="5"/>
  <c r="AB760" i="5"/>
  <c r="R770" i="5"/>
  <c r="X770" i="5"/>
  <c r="H796" i="5"/>
  <c r="I796" i="5"/>
  <c r="F796" i="5"/>
  <c r="R798" i="5"/>
  <c r="F798" i="5"/>
  <c r="F802" i="5"/>
  <c r="AB805" i="5"/>
  <c r="AB837" i="5"/>
  <c r="S837" i="5"/>
  <c r="AB841" i="5"/>
  <c r="S852" i="5"/>
  <c r="H860" i="5"/>
  <c r="J860" i="5"/>
  <c r="X860" i="5"/>
  <c r="S868" i="5"/>
  <c r="AB889" i="5"/>
  <c r="J889" i="5"/>
  <c r="S898" i="5"/>
  <c r="R911" i="5"/>
  <c r="F911" i="5"/>
  <c r="J937" i="5"/>
  <c r="H937" i="5"/>
  <c r="J946" i="5"/>
  <c r="H946" i="5"/>
  <c r="J969" i="5"/>
  <c r="S981" i="5"/>
  <c r="S1021" i="5"/>
  <c r="H1036" i="5"/>
  <c r="F1036" i="5"/>
  <c r="X1036" i="5"/>
  <c r="X1041" i="5"/>
  <c r="J1041" i="5"/>
  <c r="H1041" i="5"/>
  <c r="F1041" i="5"/>
  <c r="AB1044" i="5"/>
  <c r="S1044" i="5"/>
  <c r="H1052" i="5"/>
  <c r="F1052" i="5"/>
  <c r="X1052" i="5"/>
  <c r="H1076" i="5"/>
  <c r="X1076" i="5"/>
  <c r="S1263" i="5"/>
  <c r="AB1263" i="5"/>
  <c r="AB600" i="5"/>
  <c r="J610" i="5"/>
  <c r="AB627" i="5"/>
  <c r="AB632" i="5"/>
  <c r="AB648" i="5"/>
  <c r="R650" i="5"/>
  <c r="H660" i="5"/>
  <c r="AB665" i="5"/>
  <c r="R666" i="5"/>
  <c r="AB671" i="5"/>
  <c r="J672" i="5"/>
  <c r="AB676" i="5"/>
  <c r="AB698" i="5"/>
  <c r="AB723" i="5"/>
  <c r="AB731" i="5"/>
  <c r="AB738" i="5"/>
  <c r="AB740" i="5"/>
  <c r="AB752" i="5"/>
  <c r="R762" i="5"/>
  <c r="X762" i="5"/>
  <c r="AB764" i="5"/>
  <c r="R764" i="5"/>
  <c r="H776" i="5"/>
  <c r="J776" i="5"/>
  <c r="X776" i="5"/>
  <c r="H822" i="5"/>
  <c r="X822" i="5"/>
  <c r="S826" i="5"/>
  <c r="AB826" i="5"/>
  <c r="F833" i="5"/>
  <c r="AB850" i="5"/>
  <c r="I850" i="5"/>
  <c r="H863" i="5"/>
  <c r="F863" i="5"/>
  <c r="S866" i="5"/>
  <c r="AB883" i="5"/>
  <c r="S928" i="5"/>
  <c r="J932" i="5"/>
  <c r="X932" i="5"/>
  <c r="S941" i="5"/>
  <c r="S949" i="5"/>
  <c r="S956" i="5"/>
  <c r="F976" i="5"/>
  <c r="H976" i="5"/>
  <c r="F988" i="5"/>
  <c r="X988" i="5"/>
  <c r="R1007" i="5"/>
  <c r="F1007" i="5"/>
  <c r="S1025" i="5"/>
  <c r="X1032" i="5"/>
  <c r="H1032" i="5"/>
  <c r="F1032" i="5"/>
  <c r="H1044" i="5"/>
  <c r="X1044" i="5"/>
  <c r="X1089" i="5"/>
  <c r="H1089" i="5"/>
  <c r="J1089" i="5"/>
  <c r="F1089" i="5"/>
  <c r="H1116" i="5"/>
  <c r="F1116" i="5"/>
  <c r="R1130" i="5"/>
  <c r="X1130" i="5"/>
  <c r="J1183" i="5"/>
  <c r="X1183" i="5"/>
  <c r="AB677" i="5"/>
  <c r="S768" i="5"/>
  <c r="H780" i="5"/>
  <c r="I780" i="5"/>
  <c r="F780" i="5"/>
  <c r="R782" i="5"/>
  <c r="F782" i="5"/>
  <c r="S788" i="5"/>
  <c r="H800" i="5"/>
  <c r="J800" i="5"/>
  <c r="R802" i="5"/>
  <c r="X802" i="5"/>
  <c r="I810" i="5"/>
  <c r="X810" i="5"/>
  <c r="R810" i="5"/>
  <c r="S813" i="5"/>
  <c r="S835" i="5"/>
  <c r="S838" i="5"/>
  <c r="AB838" i="5"/>
  <c r="H876" i="5"/>
  <c r="F876" i="5"/>
  <c r="X876" i="5"/>
  <c r="R883" i="5"/>
  <c r="J883" i="5"/>
  <c r="F883" i="5"/>
  <c r="AB933" i="5"/>
  <c r="S933" i="5"/>
  <c r="R951" i="5"/>
  <c r="F951" i="5"/>
  <c r="S1002" i="5"/>
  <c r="AB1008" i="5"/>
  <c r="S1008" i="5"/>
  <c r="X1021" i="5"/>
  <c r="J1021" i="5"/>
  <c r="H1021" i="5"/>
  <c r="F1021" i="5"/>
  <c r="R1023" i="5"/>
  <c r="F1023" i="5"/>
  <c r="R1199" i="5"/>
  <c r="I1199" i="5"/>
  <c r="F1199" i="5"/>
  <c r="X1199" i="5"/>
  <c r="AB603" i="5"/>
  <c r="AB661" i="5"/>
  <c r="S679" i="5"/>
  <c r="J683" i="5"/>
  <c r="AB693" i="5"/>
  <c r="F698" i="5"/>
  <c r="AB724" i="5"/>
  <c r="AB732" i="5"/>
  <c r="S741" i="5"/>
  <c r="F746" i="5"/>
  <c r="AB756" i="5"/>
  <c r="AB768" i="5"/>
  <c r="AB788" i="5"/>
  <c r="S794" i="5"/>
  <c r="F810" i="5"/>
  <c r="S818" i="5"/>
  <c r="AB818" i="5"/>
  <c r="S846" i="5"/>
  <c r="AB846" i="5"/>
  <c r="S855" i="5"/>
  <c r="AB863" i="5"/>
  <c r="S872" i="5"/>
  <c r="AB877" i="5"/>
  <c r="S877" i="5"/>
  <c r="R939" i="5"/>
  <c r="H939" i="5"/>
  <c r="F939" i="5"/>
  <c r="AB945" i="5"/>
  <c r="S945" i="5"/>
  <c r="J949" i="5"/>
  <c r="H949" i="5"/>
  <c r="F949" i="5"/>
  <c r="S952" i="5"/>
  <c r="S964" i="5"/>
  <c r="S982" i="5"/>
  <c r="S997" i="5"/>
  <c r="I1005" i="5"/>
  <c r="S1020" i="5"/>
  <c r="AB1021" i="5"/>
  <c r="X1025" i="5"/>
  <c r="J1025" i="5"/>
  <c r="H1025" i="5"/>
  <c r="F1025" i="5"/>
  <c r="AB1028" i="5"/>
  <c r="S1028" i="5"/>
  <c r="X1045" i="5"/>
  <c r="J1045" i="5"/>
  <c r="H1045" i="5"/>
  <c r="X1048" i="5"/>
  <c r="H1048" i="5"/>
  <c r="F1048" i="5"/>
  <c r="X1061" i="5"/>
  <c r="H1061" i="5"/>
  <c r="J1061" i="5"/>
  <c r="F1061" i="5"/>
  <c r="S1085" i="5"/>
  <c r="AB1085" i="5"/>
  <c r="S1106" i="5"/>
  <c r="X1128" i="5"/>
  <c r="H1128" i="5"/>
  <c r="F1128" i="5"/>
  <c r="R1145" i="5"/>
  <c r="H1145" i="5"/>
  <c r="J1145" i="5"/>
  <c r="F1145" i="5"/>
  <c r="X1145" i="5"/>
  <c r="AB450" i="5"/>
  <c r="F614" i="5"/>
  <c r="AB623" i="5"/>
  <c r="AB635" i="5"/>
  <c r="AB651" i="5"/>
  <c r="AB655" i="5"/>
  <c r="S661" i="5"/>
  <c r="I674" i="5"/>
  <c r="S693" i="5"/>
  <c r="H698" i="5"/>
  <c r="AB707" i="5"/>
  <c r="J708" i="5"/>
  <c r="AB715" i="5"/>
  <c r="H716" i="5"/>
  <c r="F744" i="5"/>
  <c r="I746" i="5"/>
  <c r="X754" i="5"/>
  <c r="F756" i="5"/>
  <c r="S770" i="5"/>
  <c r="AB772" i="5"/>
  <c r="R772" i="5"/>
  <c r="R781" i="5"/>
  <c r="H784" i="5"/>
  <c r="J784" i="5"/>
  <c r="R790" i="5"/>
  <c r="F790" i="5"/>
  <c r="X790" i="5"/>
  <c r="AB796" i="5"/>
  <c r="S807" i="5"/>
  <c r="H810" i="5"/>
  <c r="AB822" i="5"/>
  <c r="S841" i="5"/>
  <c r="S849" i="5"/>
  <c r="S864" i="5"/>
  <c r="S869" i="5"/>
  <c r="J892" i="5"/>
  <c r="F892" i="5"/>
  <c r="X892" i="5"/>
  <c r="J908" i="5"/>
  <c r="H908" i="5"/>
  <c r="X908" i="5"/>
  <c r="R915" i="5"/>
  <c r="F915" i="5"/>
  <c r="H933" i="5"/>
  <c r="F933" i="5"/>
  <c r="J936" i="5"/>
  <c r="H936" i="5"/>
  <c r="AB949" i="5"/>
  <c r="R967" i="5"/>
  <c r="F967" i="5"/>
  <c r="X1017" i="5"/>
  <c r="J1017" i="5"/>
  <c r="H1017" i="5"/>
  <c r="F1017" i="5"/>
  <c r="AB1025" i="5"/>
  <c r="F1045" i="5"/>
  <c r="X1085" i="5"/>
  <c r="F1085" i="5"/>
  <c r="J1085" i="5"/>
  <c r="H1085" i="5"/>
  <c r="AB1117" i="5"/>
  <c r="S1117" i="5"/>
  <c r="X1137" i="5"/>
  <c r="R1137" i="5"/>
  <c r="F526" i="5"/>
  <c r="AB588" i="5"/>
  <c r="F602" i="5"/>
  <c r="AB616" i="5"/>
  <c r="S623" i="5"/>
  <c r="S635" i="5"/>
  <c r="AB640" i="5"/>
  <c r="S641" i="5"/>
  <c r="F644" i="5"/>
  <c r="S651" i="5"/>
  <c r="F654" i="5"/>
  <c r="AB656" i="5"/>
  <c r="AB663" i="5"/>
  <c r="AB673" i="5"/>
  <c r="R674" i="5"/>
  <c r="S687" i="5"/>
  <c r="AB690" i="5"/>
  <c r="I698" i="5"/>
  <c r="H699" i="5"/>
  <c r="AB712" i="5"/>
  <c r="AB720" i="5"/>
  <c r="H721" i="5"/>
  <c r="S725" i="5"/>
  <c r="AB726" i="5"/>
  <c r="S733" i="5"/>
  <c r="AB734" i="5"/>
  <c r="H739" i="5"/>
  <c r="S740" i="5"/>
  <c r="AB748" i="5"/>
  <c r="R748" i="5"/>
  <c r="I756" i="5"/>
  <c r="F776" i="5"/>
  <c r="S778" i="5"/>
  <c r="I790" i="5"/>
  <c r="X796" i="5"/>
  <c r="X798" i="5"/>
  <c r="J810" i="5"/>
  <c r="F828" i="5"/>
  <c r="F830" i="5"/>
  <c r="AB832" i="5"/>
  <c r="S832" i="5"/>
  <c r="AB844" i="5"/>
  <c r="F860" i="5"/>
  <c r="AB864" i="5"/>
  <c r="S870" i="5"/>
  <c r="R879" i="5"/>
  <c r="F879" i="5"/>
  <c r="AB881" i="5"/>
  <c r="X881" i="5"/>
  <c r="S900" i="5"/>
  <c r="F908" i="5"/>
  <c r="J915" i="5"/>
  <c r="X936" i="5"/>
  <c r="X993" i="5"/>
  <c r="J993" i="5"/>
  <c r="H993" i="5"/>
  <c r="F993" i="5"/>
  <c r="X997" i="5"/>
  <c r="J997" i="5"/>
  <c r="H997" i="5"/>
  <c r="F997" i="5"/>
  <c r="AB1000" i="5"/>
  <c r="S1000" i="5"/>
  <c r="S1098" i="5"/>
  <c r="S1167" i="5"/>
  <c r="AB1167" i="5"/>
  <c r="AB604" i="5"/>
  <c r="J614" i="5"/>
  <c r="F628" i="5"/>
  <c r="F650" i="5"/>
  <c r="F666" i="5"/>
  <c r="AB668" i="5"/>
  <c r="X672" i="5"/>
  <c r="H686" i="5"/>
  <c r="S695" i="5"/>
  <c r="J698" i="5"/>
  <c r="H736" i="5"/>
  <c r="I738" i="5"/>
  <c r="J756" i="5"/>
  <c r="R766" i="5"/>
  <c r="I766" i="5"/>
  <c r="F770" i="5"/>
  <c r="R786" i="5"/>
  <c r="I786" i="5"/>
  <c r="J796" i="5"/>
  <c r="I798" i="5"/>
  <c r="X800" i="5"/>
  <c r="S802" i="5"/>
  <c r="AB810" i="5"/>
  <c r="J818" i="5"/>
  <c r="F818" i="5"/>
  <c r="X818" i="5"/>
  <c r="H823" i="5"/>
  <c r="J823" i="5"/>
  <c r="AB827" i="5"/>
  <c r="J830" i="5"/>
  <c r="J846" i="5"/>
  <c r="H846" i="5"/>
  <c r="S885" i="5"/>
  <c r="H924" i="5"/>
  <c r="J924" i="5"/>
  <c r="F924" i="5"/>
  <c r="X929" i="5"/>
  <c r="AB952" i="5"/>
  <c r="AB997" i="5"/>
  <c r="H1000" i="5"/>
  <c r="F1000" i="5"/>
  <c r="AB1004" i="5"/>
  <c r="S1006" i="5"/>
  <c r="S1041" i="5"/>
  <c r="S1057" i="5"/>
  <c r="AB1057" i="5"/>
  <c r="AB1068" i="5"/>
  <c r="S1068" i="5"/>
  <c r="AB1112" i="5"/>
  <c r="S1112" i="5"/>
  <c r="AB776" i="5"/>
  <c r="AB816" i="5"/>
  <c r="AB829" i="5"/>
  <c r="AB830" i="5"/>
  <c r="AB835" i="5"/>
  <c r="AB840" i="5"/>
  <c r="AB842" i="5"/>
  <c r="AB868" i="5"/>
  <c r="AB872" i="5"/>
  <c r="S886" i="5"/>
  <c r="AB898" i="5"/>
  <c r="AB930" i="5"/>
  <c r="AB934" i="5"/>
  <c r="AB939" i="5"/>
  <c r="AB941" i="5"/>
  <c r="AB954" i="5"/>
  <c r="AB960" i="5"/>
  <c r="AB961" i="5"/>
  <c r="AB964" i="5"/>
  <c r="S965" i="5"/>
  <c r="J973" i="5"/>
  <c r="AB976" i="5"/>
  <c r="S984" i="5"/>
  <c r="J989" i="5"/>
  <c r="AB993" i="5"/>
  <c r="H1009" i="5"/>
  <c r="S1013" i="5"/>
  <c r="AB1017" i="5"/>
  <c r="H1029" i="5"/>
  <c r="S1033" i="5"/>
  <c r="S1046" i="5"/>
  <c r="S1053" i="5"/>
  <c r="S1058" i="5"/>
  <c r="AB1060" i="5"/>
  <c r="S1064" i="5"/>
  <c r="S1078" i="5"/>
  <c r="S1081" i="5"/>
  <c r="S1086" i="5"/>
  <c r="F1100" i="5"/>
  <c r="F1108" i="5"/>
  <c r="X1109" i="5"/>
  <c r="J1109" i="5"/>
  <c r="S1120" i="5"/>
  <c r="S1121" i="5"/>
  <c r="AB1136" i="5"/>
  <c r="X1158" i="5"/>
  <c r="J1164" i="5"/>
  <c r="S1170" i="5"/>
  <c r="S1171" i="5"/>
  <c r="S1178" i="5"/>
  <c r="S1179" i="5"/>
  <c r="S1183" i="5"/>
  <c r="S1187" i="5"/>
  <c r="AB1200" i="5"/>
  <c r="S1200" i="5"/>
  <c r="S1203" i="5"/>
  <c r="AB1203" i="5"/>
  <c r="X1207" i="5"/>
  <c r="AB1211" i="5"/>
  <c r="R1227" i="5"/>
  <c r="H1227" i="5"/>
  <c r="F1227" i="5"/>
  <c r="X1227" i="5"/>
  <c r="J1227" i="5"/>
  <c r="S1309" i="5"/>
  <c r="AB820" i="5"/>
  <c r="S881" i="5"/>
  <c r="X886" i="5"/>
  <c r="AB918" i="5"/>
  <c r="S937" i="5"/>
  <c r="AB938" i="5"/>
  <c r="AB950" i="5"/>
  <c r="X952" i="5"/>
  <c r="X964" i="5"/>
  <c r="F971" i="5"/>
  <c r="S973" i="5"/>
  <c r="AB977" i="5"/>
  <c r="S989" i="5"/>
  <c r="S1004" i="5"/>
  <c r="J1009" i="5"/>
  <c r="X1020" i="5"/>
  <c r="J1029" i="5"/>
  <c r="R1033" i="5"/>
  <c r="AB1037" i="5"/>
  <c r="S1049" i="5"/>
  <c r="I1053" i="5"/>
  <c r="X1081" i="5"/>
  <c r="J1081" i="5"/>
  <c r="S1092" i="5"/>
  <c r="S1100" i="5"/>
  <c r="S1101" i="5"/>
  <c r="I1105" i="5"/>
  <c r="AB1109" i="5"/>
  <c r="AB1121" i="5"/>
  <c r="X1124" i="5"/>
  <c r="S1163" i="5"/>
  <c r="R1164" i="5"/>
  <c r="AB1170" i="5"/>
  <c r="R1176" i="5"/>
  <c r="I1176" i="5"/>
  <c r="R1203" i="5"/>
  <c r="J1203" i="5"/>
  <c r="I1203" i="5"/>
  <c r="X1203" i="5"/>
  <c r="H1234" i="5"/>
  <c r="X1234" i="5"/>
  <c r="AB848" i="5"/>
  <c r="AB937" i="5"/>
  <c r="H952" i="5"/>
  <c r="AB1013" i="5"/>
  <c r="AB1033" i="5"/>
  <c r="AB1053" i="5"/>
  <c r="AB1064" i="5"/>
  <c r="AB1081" i="5"/>
  <c r="R1093" i="5"/>
  <c r="F1097" i="5"/>
  <c r="X1101" i="5"/>
  <c r="J1101" i="5"/>
  <c r="S1122" i="5"/>
  <c r="AB1128" i="5"/>
  <c r="I1134" i="5"/>
  <c r="J1134" i="5"/>
  <c r="X1152" i="5"/>
  <c r="F1152" i="5"/>
  <c r="J1152" i="5"/>
  <c r="AB1179" i="5"/>
  <c r="AB1187" i="5"/>
  <c r="S1199" i="5"/>
  <c r="AB1199" i="5"/>
  <c r="R1211" i="5"/>
  <c r="H1211" i="5"/>
  <c r="F1211" i="5"/>
  <c r="X1211" i="5"/>
  <c r="J1211" i="5"/>
  <c r="S1219" i="5"/>
  <c r="AB1219" i="5"/>
  <c r="X1222" i="5"/>
  <c r="J1255" i="5"/>
  <c r="I1255" i="5"/>
  <c r="F1255" i="5"/>
  <c r="H1258" i="5"/>
  <c r="AB1258" i="5"/>
  <c r="AB1485" i="5"/>
  <c r="S1485" i="5"/>
  <c r="S1519" i="5"/>
  <c r="S1826" i="5"/>
  <c r="AB1835" i="5"/>
  <c r="S1835" i="5"/>
  <c r="F955" i="5"/>
  <c r="AB973" i="5"/>
  <c r="AB989" i="5"/>
  <c r="AB1049" i="5"/>
  <c r="S1065" i="5"/>
  <c r="S1073" i="5"/>
  <c r="F1096" i="5"/>
  <c r="X1125" i="5"/>
  <c r="J1125" i="5"/>
  <c r="AB1131" i="5"/>
  <c r="R1131" i="5"/>
  <c r="R1163" i="5"/>
  <c r="J1163" i="5"/>
  <c r="R1171" i="5"/>
  <c r="I1171" i="5"/>
  <c r="AB1172" i="5"/>
  <c r="S1186" i="5"/>
  <c r="I1467" i="5"/>
  <c r="F1467" i="5"/>
  <c r="AB751" i="5"/>
  <c r="AB784" i="5"/>
  <c r="AB800" i="5"/>
  <c r="AB824" i="5"/>
  <c r="AB845" i="5"/>
  <c r="S848" i="5"/>
  <c r="AB851" i="5"/>
  <c r="S865" i="5"/>
  <c r="AB884" i="5"/>
  <c r="AB902" i="5"/>
  <c r="J913" i="5"/>
  <c r="AB917" i="5"/>
  <c r="S919" i="5"/>
  <c r="AB921" i="5"/>
  <c r="AB923" i="5"/>
  <c r="AB935" i="5"/>
  <c r="AB948" i="5"/>
  <c r="AB966" i="5"/>
  <c r="S968" i="5"/>
  <c r="S978" i="5"/>
  <c r="AB985" i="5"/>
  <c r="S992" i="5"/>
  <c r="AB1009" i="5"/>
  <c r="S1016" i="5"/>
  <c r="AB1029" i="5"/>
  <c r="S1038" i="5"/>
  <c r="S1056" i="5"/>
  <c r="S1066" i="5"/>
  <c r="S1070" i="5"/>
  <c r="H1072" i="5"/>
  <c r="X1073" i="5"/>
  <c r="J1073" i="5"/>
  <c r="AB1076" i="5"/>
  <c r="H1096" i="5"/>
  <c r="F1109" i="5"/>
  <c r="S1114" i="5"/>
  <c r="AB1125" i="5"/>
  <c r="F1141" i="5"/>
  <c r="X1141" i="5"/>
  <c r="H1152" i="5"/>
  <c r="AB1157" i="5"/>
  <c r="R1159" i="5"/>
  <c r="H1159" i="5"/>
  <c r="AB1166" i="5"/>
  <c r="S1166" i="5"/>
  <c r="X1171" i="5"/>
  <c r="R1184" i="5"/>
  <c r="H1184" i="5"/>
  <c r="H1219" i="5"/>
  <c r="X1219" i="5"/>
  <c r="AB1237" i="5"/>
  <c r="S1237" i="5"/>
  <c r="S966" i="5"/>
  <c r="F989" i="5"/>
  <c r="AB1005" i="5"/>
  <c r="S1014" i="5"/>
  <c r="S1034" i="5"/>
  <c r="AB1045" i="5"/>
  <c r="S1054" i="5"/>
  <c r="AB1073" i="5"/>
  <c r="S1093" i="5"/>
  <c r="S1104" i="5"/>
  <c r="X1117" i="5"/>
  <c r="J1117" i="5"/>
  <c r="S1128" i="5"/>
  <c r="S1149" i="5"/>
  <c r="I1150" i="5"/>
  <c r="X1150" i="5"/>
  <c r="I1152" i="5"/>
  <c r="R1167" i="5"/>
  <c r="X1167" i="5"/>
  <c r="F1171" i="5"/>
  <c r="S1175" i="5"/>
  <c r="AB1182" i="5"/>
  <c r="S1195" i="5"/>
  <c r="J1247" i="5"/>
  <c r="X1247" i="5"/>
  <c r="J1259" i="5"/>
  <c r="I1259" i="5"/>
  <c r="F1259" i="5"/>
  <c r="AB1262" i="5"/>
  <c r="S1262" i="5"/>
  <c r="F1462" i="5"/>
  <c r="X1064" i="5"/>
  <c r="F1064" i="5"/>
  <c r="X1097" i="5"/>
  <c r="H1097" i="5"/>
  <c r="H1171" i="5"/>
  <c r="AB1183" i="5"/>
  <c r="H1187" i="5"/>
  <c r="F1187" i="5"/>
  <c r="R1195" i="5"/>
  <c r="H1195" i="5"/>
  <c r="F1195" i="5"/>
  <c r="X1195" i="5"/>
  <c r="I1202" i="5"/>
  <c r="AB1202" i="5"/>
  <c r="S1227" i="5"/>
  <c r="AB1227" i="5"/>
  <c r="H1287" i="5"/>
  <c r="AB1441" i="5"/>
  <c r="S1441" i="5"/>
  <c r="R1223" i="5"/>
  <c r="I1223" i="5"/>
  <c r="AB1294" i="5"/>
  <c r="S1294" i="5"/>
  <c r="AB1326" i="5"/>
  <c r="S1326" i="5"/>
  <c r="R1347" i="5"/>
  <c r="J1347" i="5"/>
  <c r="H1347" i="5"/>
  <c r="S1352" i="5"/>
  <c r="R1355" i="5"/>
  <c r="J1355" i="5"/>
  <c r="F1447" i="5"/>
  <c r="X1447" i="5"/>
  <c r="S1531" i="5"/>
  <c r="AB1546" i="5"/>
  <c r="S1546" i="5"/>
  <c r="F1626" i="5"/>
  <c r="X1626" i="5"/>
  <c r="AB1659" i="5"/>
  <c r="S1722" i="5"/>
  <c r="J2083" i="5"/>
  <c r="H2083" i="5"/>
  <c r="F2083" i="5"/>
  <c r="I2083" i="5"/>
  <c r="AB2111" i="5"/>
  <c r="AB1089" i="5"/>
  <c r="AB1189" i="5"/>
  <c r="AB1194" i="5"/>
  <c r="S1208" i="5"/>
  <c r="AB1234" i="5"/>
  <c r="H1235" i="5"/>
  <c r="S1240" i="5"/>
  <c r="AB1270" i="5"/>
  <c r="H1270" i="5"/>
  <c r="J1279" i="5"/>
  <c r="F1279" i="5"/>
  <c r="AB1341" i="5"/>
  <c r="S1341" i="5"/>
  <c r="F1347" i="5"/>
  <c r="S1388" i="5"/>
  <c r="S1409" i="5"/>
  <c r="I1420" i="5"/>
  <c r="R1420" i="5"/>
  <c r="H1420" i="5"/>
  <c r="F1420" i="5"/>
  <c r="S1448" i="5"/>
  <c r="R1464" i="5"/>
  <c r="H1464" i="5"/>
  <c r="F1464" i="5"/>
  <c r="S1582" i="5"/>
  <c r="AB1214" i="5"/>
  <c r="S1223" i="5"/>
  <c r="S1254" i="5"/>
  <c r="S1256" i="5"/>
  <c r="J1263" i="5"/>
  <c r="I1263" i="5"/>
  <c r="F1263" i="5"/>
  <c r="AB1266" i="5"/>
  <c r="R1295" i="5"/>
  <c r="R1363" i="5"/>
  <c r="J1363" i="5"/>
  <c r="H1363" i="5"/>
  <c r="F1363" i="5"/>
  <c r="R1377" i="5"/>
  <c r="J1377" i="5"/>
  <c r="AB1392" i="5"/>
  <c r="S1392" i="5"/>
  <c r="S1465" i="5"/>
  <c r="S1232" i="5"/>
  <c r="S1239" i="5"/>
  <c r="S1259" i="5"/>
  <c r="S1268" i="5"/>
  <c r="H1290" i="5"/>
  <c r="AB1290" i="5"/>
  <c r="S1296" i="5"/>
  <c r="J1299" i="5"/>
  <c r="I1299" i="5"/>
  <c r="J1319" i="5"/>
  <c r="I1319" i="5"/>
  <c r="F1319" i="5"/>
  <c r="S1328" i="5"/>
  <c r="J1331" i="5"/>
  <c r="I1331" i="5"/>
  <c r="AB1364" i="5"/>
  <c r="S1364" i="5"/>
  <c r="R1395" i="5"/>
  <c r="J1395" i="5"/>
  <c r="H1395" i="5"/>
  <c r="S1401" i="5"/>
  <c r="R1463" i="5"/>
  <c r="I1463" i="5"/>
  <c r="F1463" i="5"/>
  <c r="S1541" i="5"/>
  <c r="AB1541" i="5"/>
  <c r="S1570" i="5"/>
  <c r="AB1061" i="5"/>
  <c r="AB1097" i="5"/>
  <c r="S1202" i="5"/>
  <c r="F1214" i="5"/>
  <c r="X1223" i="5"/>
  <c r="AB1232" i="5"/>
  <c r="S1244" i="5"/>
  <c r="S1252" i="5"/>
  <c r="S1266" i="5"/>
  <c r="S1286" i="5"/>
  <c r="S1288" i="5"/>
  <c r="S1291" i="5"/>
  <c r="F1299" i="5"/>
  <c r="S1323" i="5"/>
  <c r="F1331" i="5"/>
  <c r="X1334" i="5"/>
  <c r="F1337" i="5"/>
  <c r="AB1354" i="5"/>
  <c r="S1354" i="5"/>
  <c r="F1395" i="5"/>
  <c r="AB1448" i="5"/>
  <c r="X1463" i="5"/>
  <c r="S1539" i="5"/>
  <c r="X1544" i="5"/>
  <c r="J1544" i="5"/>
  <c r="H1544" i="5"/>
  <c r="I1544" i="5"/>
  <c r="F1544" i="5"/>
  <c r="S1674" i="5"/>
  <c r="S1205" i="5"/>
  <c r="S1218" i="5"/>
  <c r="AB1254" i="5"/>
  <c r="AB1267" i="5"/>
  <c r="S1269" i="5"/>
  <c r="S1277" i="5"/>
  <c r="AB1283" i="5"/>
  <c r="F1354" i="5"/>
  <c r="X1354" i="5"/>
  <c r="AB1379" i="5"/>
  <c r="S1382" i="5"/>
  <c r="AB1465" i="5"/>
  <c r="X1727" i="5"/>
  <c r="H1727" i="5"/>
  <c r="F1727" i="5"/>
  <c r="I1727" i="5"/>
  <c r="AB1295" i="5"/>
  <c r="S1315" i="5"/>
  <c r="AB1322" i="5"/>
  <c r="AB1327" i="5"/>
  <c r="AB1340" i="5"/>
  <c r="AB1408" i="5"/>
  <c r="AB1424" i="5"/>
  <c r="AB1432" i="5"/>
  <c r="J1449" i="5"/>
  <c r="AB1464" i="5"/>
  <c r="AB1563" i="5"/>
  <c r="S1578" i="5"/>
  <c r="AB1619" i="5"/>
  <c r="S1725" i="5"/>
  <c r="I1730" i="5"/>
  <c r="F1730" i="5"/>
  <c r="X1730" i="5"/>
  <c r="H1733" i="5"/>
  <c r="X1733" i="5"/>
  <c r="R1746" i="5"/>
  <c r="J1746" i="5"/>
  <c r="H1746" i="5"/>
  <c r="F1746" i="5"/>
  <c r="S1749" i="5"/>
  <c r="I1772" i="5"/>
  <c r="AB1772" i="5"/>
  <c r="S1775" i="5"/>
  <c r="AB1775" i="5"/>
  <c r="AB1801" i="5"/>
  <c r="S1801" i="5"/>
  <c r="F1809" i="5"/>
  <c r="S1813" i="5"/>
  <c r="S1829" i="5"/>
  <c r="AB1865" i="5"/>
  <c r="AB1255" i="5"/>
  <c r="AB1282" i="5"/>
  <c r="H1283" i="5"/>
  <c r="AB1287" i="5"/>
  <c r="S1300" i="5"/>
  <c r="AB1314" i="5"/>
  <c r="AB1319" i="5"/>
  <c r="S1332" i="5"/>
  <c r="S1380" i="5"/>
  <c r="AB1388" i="5"/>
  <c r="AB1403" i="5"/>
  <c r="X1436" i="5"/>
  <c r="AB1447" i="5"/>
  <c r="H1504" i="5"/>
  <c r="AB1505" i="5"/>
  <c r="AB1513" i="5"/>
  <c r="AB1523" i="5"/>
  <c r="S1523" i="5"/>
  <c r="AB1555" i="5"/>
  <c r="AB1575" i="5"/>
  <c r="I1575" i="5"/>
  <c r="J1643" i="5"/>
  <c r="S1690" i="5"/>
  <c r="AB1722" i="5"/>
  <c r="F1722" i="5"/>
  <c r="AB1731" i="5"/>
  <c r="S1731" i="5"/>
  <c r="S1860" i="5"/>
  <c r="I1871" i="5"/>
  <c r="J1871" i="5"/>
  <c r="X1871" i="5"/>
  <c r="R1871" i="5"/>
  <c r="R1943" i="5"/>
  <c r="J1943" i="5"/>
  <c r="I1943" i="5"/>
  <c r="H1943" i="5"/>
  <c r="F1943" i="5"/>
  <c r="X1943" i="5"/>
  <c r="I1954" i="5"/>
  <c r="H1954" i="5"/>
  <c r="F1954" i="5"/>
  <c r="AB1449" i="5"/>
  <c r="J1513" i="5"/>
  <c r="X1513" i="5"/>
  <c r="AB1595" i="5"/>
  <c r="S1610" i="5"/>
  <c r="AB1630" i="5"/>
  <c r="S1653" i="5"/>
  <c r="S1685" i="5"/>
  <c r="X1719" i="5"/>
  <c r="I1719" i="5"/>
  <c r="H1719" i="5"/>
  <c r="F1719" i="5"/>
  <c r="F1726" i="5"/>
  <c r="AB1780" i="5"/>
  <c r="AB1799" i="5"/>
  <c r="F1799" i="5"/>
  <c r="AB1811" i="5"/>
  <c r="F1937" i="5"/>
  <c r="X1937" i="5"/>
  <c r="H1302" i="5"/>
  <c r="S1337" i="5"/>
  <c r="AB1358" i="5"/>
  <c r="F1369" i="5"/>
  <c r="F1378" i="5"/>
  <c r="F1448" i="5"/>
  <c r="X1449" i="5"/>
  <c r="I1466" i="5"/>
  <c r="AB1479" i="5"/>
  <c r="S1479" i="5"/>
  <c r="H1489" i="5"/>
  <c r="S1497" i="5"/>
  <c r="H1506" i="5"/>
  <c r="S1521" i="5"/>
  <c r="I1523" i="5"/>
  <c r="AB1527" i="5"/>
  <c r="S1527" i="5"/>
  <c r="AB1567" i="5"/>
  <c r="X1623" i="5"/>
  <c r="H1623" i="5"/>
  <c r="X1627" i="5"/>
  <c r="I1627" i="5"/>
  <c r="H1627" i="5"/>
  <c r="F1627" i="5"/>
  <c r="AB1637" i="5"/>
  <c r="S1637" i="5"/>
  <c r="S1650" i="5"/>
  <c r="AB1667" i="5"/>
  <c r="X1687" i="5"/>
  <c r="H1687" i="5"/>
  <c r="F1687" i="5"/>
  <c r="AB1711" i="5"/>
  <c r="AB1738" i="5"/>
  <c r="S1738" i="5"/>
  <c r="H1768" i="5"/>
  <c r="AB1768" i="5"/>
  <c r="S1803" i="5"/>
  <c r="AB1803" i="5"/>
  <c r="F1811" i="5"/>
  <c r="X1811" i="5"/>
  <c r="X1838" i="5"/>
  <c r="R1838" i="5"/>
  <c r="J1838" i="5"/>
  <c r="H1838" i="5"/>
  <c r="F1838" i="5"/>
  <c r="S1235" i="5"/>
  <c r="J1240" i="5"/>
  <c r="S1243" i="5"/>
  <c r="S1258" i="5"/>
  <c r="S1290" i="5"/>
  <c r="I1291" i="5"/>
  <c r="S1295" i="5"/>
  <c r="S1301" i="5"/>
  <c r="S1320" i="5"/>
  <c r="S1322" i="5"/>
  <c r="S1327" i="5"/>
  <c r="S1333" i="5"/>
  <c r="S1336" i="5"/>
  <c r="F1339" i="5"/>
  <c r="S1340" i="5"/>
  <c r="AB1356" i="5"/>
  <c r="S1358" i="5"/>
  <c r="F1362" i="5"/>
  <c r="H1378" i="5"/>
  <c r="S1394" i="5"/>
  <c r="F1400" i="5"/>
  <c r="I1409" i="5"/>
  <c r="S1443" i="5"/>
  <c r="H1448" i="5"/>
  <c r="S1461" i="5"/>
  <c r="H1465" i="5"/>
  <c r="J1466" i="5"/>
  <c r="AB1468" i="5"/>
  <c r="I1489" i="5"/>
  <c r="AB1491" i="5"/>
  <c r="AB1497" i="5"/>
  <c r="J1502" i="5"/>
  <c r="AB1587" i="5"/>
  <c r="AB1607" i="5"/>
  <c r="I1607" i="5"/>
  <c r="F1623" i="5"/>
  <c r="AB1627" i="5"/>
  <c r="AB1633" i="5"/>
  <c r="S1633" i="5"/>
  <c r="AB1650" i="5"/>
  <c r="F1650" i="5"/>
  <c r="AB1662" i="5"/>
  <c r="R1662" i="5"/>
  <c r="S1677" i="5"/>
  <c r="S1706" i="5"/>
  <c r="R1711" i="5"/>
  <c r="AB1784" i="5"/>
  <c r="S1784" i="5"/>
  <c r="X1814" i="5"/>
  <c r="J1814" i="5"/>
  <c r="R1891" i="5"/>
  <c r="F1891" i="5"/>
  <c r="X1891" i="5"/>
  <c r="J1891" i="5"/>
  <c r="I1891" i="5"/>
  <c r="AB1230" i="5"/>
  <c r="AB1246" i="5"/>
  <c r="S1265" i="5"/>
  <c r="S1284" i="5"/>
  <c r="S1297" i="5"/>
  <c r="S1316" i="5"/>
  <c r="S1318" i="5"/>
  <c r="S1329" i="5"/>
  <c r="AB1334" i="5"/>
  <c r="S1356" i="5"/>
  <c r="S1378" i="5"/>
  <c r="AB1387" i="5"/>
  <c r="S1421" i="5"/>
  <c r="S1423" i="5"/>
  <c r="S1431" i="5"/>
  <c r="X1445" i="5"/>
  <c r="S1447" i="5"/>
  <c r="H1449" i="5"/>
  <c r="I1450" i="5"/>
  <c r="X1452" i="5"/>
  <c r="S1457" i="5"/>
  <c r="S1459" i="5"/>
  <c r="AB1481" i="5"/>
  <c r="AB1493" i="5"/>
  <c r="AB1503" i="5"/>
  <c r="AB1507" i="5"/>
  <c r="S1507" i="5"/>
  <c r="R1520" i="5"/>
  <c r="R1532" i="5"/>
  <c r="F1532" i="5"/>
  <c r="AB1536" i="5"/>
  <c r="AB1584" i="5"/>
  <c r="S1602" i="5"/>
  <c r="AB1626" i="5"/>
  <c r="H1631" i="5"/>
  <c r="S1645" i="5"/>
  <c r="X1647" i="5"/>
  <c r="I1647" i="5"/>
  <c r="H1647" i="5"/>
  <c r="F1647" i="5"/>
  <c r="AB1682" i="5"/>
  <c r="F1682" i="5"/>
  <c r="AB1706" i="5"/>
  <c r="X1706" i="5"/>
  <c r="AB1797" i="5"/>
  <c r="S1797" i="5"/>
  <c r="I1841" i="5"/>
  <c r="H1841" i="5"/>
  <c r="R1906" i="5"/>
  <c r="I1906" i="5"/>
  <c r="R1914" i="5"/>
  <c r="I1914" i="5"/>
  <c r="F1275" i="5"/>
  <c r="S1280" i="5"/>
  <c r="F1307" i="5"/>
  <c r="S1312" i="5"/>
  <c r="AB1359" i="5"/>
  <c r="AB1423" i="5"/>
  <c r="AB1431" i="5"/>
  <c r="H1453" i="5"/>
  <c r="AB1463" i="5"/>
  <c r="X1468" i="5"/>
  <c r="R1484" i="5"/>
  <c r="R1488" i="5"/>
  <c r="S1491" i="5"/>
  <c r="I1493" i="5"/>
  <c r="X1493" i="5"/>
  <c r="AB1501" i="5"/>
  <c r="S1501" i="5"/>
  <c r="S1525" i="5"/>
  <c r="AB1533" i="5"/>
  <c r="S1533" i="5"/>
  <c r="AB1599" i="5"/>
  <c r="I1623" i="5"/>
  <c r="AB1691" i="5"/>
  <c r="AB1701" i="5"/>
  <c r="S1701" i="5"/>
  <c r="X1703" i="5"/>
  <c r="I1703" i="5"/>
  <c r="H1703" i="5"/>
  <c r="F1703" i="5"/>
  <c r="S1730" i="5"/>
  <c r="AB1736" i="5"/>
  <c r="F1752" i="5"/>
  <c r="AB1752" i="5"/>
  <c r="AB1788" i="5"/>
  <c r="S1788" i="5"/>
  <c r="AB1809" i="5"/>
  <c r="S1809" i="5"/>
  <c r="AB1870" i="5"/>
  <c r="AB1511" i="5"/>
  <c r="AB1535" i="5"/>
  <c r="AB1540" i="5"/>
  <c r="AB1579" i="5"/>
  <c r="AB1611" i="5"/>
  <c r="AB1669" i="5"/>
  <c r="F1670" i="5"/>
  <c r="AB1671" i="5"/>
  <c r="AB1674" i="5"/>
  <c r="H1675" i="5"/>
  <c r="H1683" i="5"/>
  <c r="F1686" i="5"/>
  <c r="AB1687" i="5"/>
  <c r="AB1690" i="5"/>
  <c r="J1695" i="5"/>
  <c r="I1707" i="5"/>
  <c r="I1715" i="5"/>
  <c r="AB1727" i="5"/>
  <c r="AB1739" i="5"/>
  <c r="J1751" i="5"/>
  <c r="R1759" i="5"/>
  <c r="AB1760" i="5"/>
  <c r="AB1764" i="5"/>
  <c r="AB1795" i="5"/>
  <c r="AB1805" i="5"/>
  <c r="AB1807" i="5"/>
  <c r="AB1815" i="5"/>
  <c r="AB1827" i="5"/>
  <c r="S1827" i="5"/>
  <c r="S1844" i="5"/>
  <c r="X1846" i="5"/>
  <c r="R1846" i="5"/>
  <c r="J1846" i="5"/>
  <c r="F1846" i="5"/>
  <c r="R1875" i="5"/>
  <c r="J1875" i="5"/>
  <c r="H1875" i="5"/>
  <c r="F1875" i="5"/>
  <c r="AB1924" i="5"/>
  <c r="S1924" i="5"/>
  <c r="AB1926" i="5"/>
  <c r="I1931" i="5"/>
  <c r="H1931" i="5"/>
  <c r="F1931" i="5"/>
  <c r="X1931" i="5"/>
  <c r="R1931" i="5"/>
  <c r="S1944" i="5"/>
  <c r="I1946" i="5"/>
  <c r="H1946" i="5"/>
  <c r="R1979" i="5"/>
  <c r="F1979" i="5"/>
  <c r="J1979" i="5"/>
  <c r="I1979" i="5"/>
  <c r="H1979" i="5"/>
  <c r="X1979" i="5"/>
  <c r="F2041" i="5"/>
  <c r="AB1695" i="5"/>
  <c r="S1751" i="5"/>
  <c r="S1852" i="5"/>
  <c r="R1882" i="5"/>
  <c r="I1882" i="5"/>
  <c r="J1959" i="5"/>
  <c r="I1959" i="5"/>
  <c r="H1959" i="5"/>
  <c r="F1959" i="5"/>
  <c r="X1959" i="5"/>
  <c r="F1986" i="5"/>
  <c r="I1986" i="5"/>
  <c r="H1986" i="5"/>
  <c r="J2027" i="5"/>
  <c r="I2027" i="5"/>
  <c r="X2027" i="5"/>
  <c r="R2027" i="5"/>
  <c r="H2027" i="5"/>
  <c r="F2027" i="5"/>
  <c r="S2106" i="5"/>
  <c r="AB1517" i="5"/>
  <c r="AB1649" i="5"/>
  <c r="AB1663" i="5"/>
  <c r="AB1666" i="5"/>
  <c r="AB1707" i="5"/>
  <c r="AB1710" i="5"/>
  <c r="AB1715" i="5"/>
  <c r="AB1718" i="5"/>
  <c r="AB1721" i="5"/>
  <c r="AB1781" i="5"/>
  <c r="J1836" i="5"/>
  <c r="F1836" i="5"/>
  <c r="AB1845" i="5"/>
  <c r="AB1893" i="5"/>
  <c r="H1926" i="5"/>
  <c r="I1926" i="5"/>
  <c r="F1926" i="5"/>
  <c r="F1994" i="5"/>
  <c r="I1994" i="5"/>
  <c r="H1994" i="5"/>
  <c r="I2030" i="5"/>
  <c r="F2030" i="5"/>
  <c r="H2030" i="5"/>
  <c r="S2050" i="5"/>
  <c r="S1661" i="5"/>
  <c r="S1666" i="5"/>
  <c r="S1681" i="5"/>
  <c r="AB1825" i="5"/>
  <c r="S1825" i="5"/>
  <c r="X1842" i="5"/>
  <c r="J1842" i="5"/>
  <c r="I1842" i="5"/>
  <c r="H1842" i="5"/>
  <c r="S1856" i="5"/>
  <c r="S1864" i="5"/>
  <c r="S1888" i="5"/>
  <c r="R1890" i="5"/>
  <c r="I1890" i="5"/>
  <c r="I1895" i="5"/>
  <c r="R1895" i="5"/>
  <c r="R1899" i="5"/>
  <c r="J1899" i="5"/>
  <c r="I1899" i="5"/>
  <c r="F1899" i="5"/>
  <c r="X1899" i="5"/>
  <c r="R1947" i="5"/>
  <c r="J1947" i="5"/>
  <c r="I1947" i="5"/>
  <c r="H1947" i="5"/>
  <c r="F1947" i="5"/>
  <c r="X1947" i="5"/>
  <c r="F1965" i="5"/>
  <c r="AB1495" i="5"/>
  <c r="S1566" i="5"/>
  <c r="S1598" i="5"/>
  <c r="S1629" i="5"/>
  <c r="S1634" i="5"/>
  <c r="I1635" i="5"/>
  <c r="H1642" i="5"/>
  <c r="AB1643" i="5"/>
  <c r="AB1646" i="5"/>
  <c r="S1649" i="5"/>
  <c r="AB1651" i="5"/>
  <c r="AB1654" i="5"/>
  <c r="AB1657" i="5"/>
  <c r="I1659" i="5"/>
  <c r="S1678" i="5"/>
  <c r="AB1697" i="5"/>
  <c r="AB1699" i="5"/>
  <c r="AB1702" i="5"/>
  <c r="S1705" i="5"/>
  <c r="S1721" i="5"/>
  <c r="AB1723" i="5"/>
  <c r="AB1726" i="5"/>
  <c r="S1735" i="5"/>
  <c r="S1737" i="5"/>
  <c r="S1755" i="5"/>
  <c r="AB1756" i="5"/>
  <c r="AB1763" i="5"/>
  <c r="AB1767" i="5"/>
  <c r="AB1771" i="5"/>
  <c r="AB1779" i="5"/>
  <c r="S1781" i="5"/>
  <c r="AB1792" i="5"/>
  <c r="S1796" i="5"/>
  <c r="S1816" i="5"/>
  <c r="AB1818" i="5"/>
  <c r="X1822" i="5"/>
  <c r="I1822" i="5"/>
  <c r="S1828" i="5"/>
  <c r="F1842" i="5"/>
  <c r="AB1853" i="5"/>
  <c r="F1853" i="5"/>
  <c r="I1879" i="5"/>
  <c r="R1879" i="5"/>
  <c r="J1879" i="5"/>
  <c r="J1895" i="5"/>
  <c r="H1899" i="5"/>
  <c r="R1910" i="5"/>
  <c r="I1910" i="5"/>
  <c r="H1919" i="5"/>
  <c r="F1919" i="5"/>
  <c r="X1919" i="5"/>
  <c r="R1919" i="5"/>
  <c r="J1919" i="5"/>
  <c r="I1927" i="5"/>
  <c r="H1927" i="5"/>
  <c r="F1927" i="5"/>
  <c r="X1927" i="5"/>
  <c r="R1927" i="5"/>
  <c r="I1962" i="5"/>
  <c r="H1962" i="5"/>
  <c r="F1962" i="5"/>
  <c r="X1967" i="5"/>
  <c r="R1967" i="5"/>
  <c r="J1967" i="5"/>
  <c r="I1967" i="5"/>
  <c r="H1967" i="5"/>
  <c r="AB1970" i="5"/>
  <c r="I2031" i="5"/>
  <c r="F2031" i="5"/>
  <c r="X2031" i="5"/>
  <c r="R2031" i="5"/>
  <c r="J2031" i="5"/>
  <c r="H2031" i="5"/>
  <c r="X2039" i="5"/>
  <c r="R2039" i="5"/>
  <c r="H2039" i="5"/>
  <c r="J2039" i="5"/>
  <c r="I2039" i="5"/>
  <c r="F2039" i="5"/>
  <c r="X2055" i="5"/>
  <c r="R2055" i="5"/>
  <c r="J2055" i="5"/>
  <c r="F2055" i="5"/>
  <c r="I2055" i="5"/>
  <c r="H2055" i="5"/>
  <c r="AB1524" i="5"/>
  <c r="AB1583" i="5"/>
  <c r="AB1615" i="5"/>
  <c r="S1618" i="5"/>
  <c r="AB1665" i="5"/>
  <c r="S1689" i="5"/>
  <c r="F1707" i="5"/>
  <c r="AB1709" i="5"/>
  <c r="J1710" i="5"/>
  <c r="F1715" i="5"/>
  <c r="S1729" i="5"/>
  <c r="S1753" i="5"/>
  <c r="S1769" i="5"/>
  <c r="AB1783" i="5"/>
  <c r="S1785" i="5"/>
  <c r="AB1793" i="5"/>
  <c r="AB1796" i="5"/>
  <c r="S1800" i="5"/>
  <c r="S1808" i="5"/>
  <c r="AB1810" i="5"/>
  <c r="R1842" i="5"/>
  <c r="S1845" i="5"/>
  <c r="AB1857" i="5"/>
  <c r="S1880" i="5"/>
  <c r="R1883" i="5"/>
  <c r="J1883" i="5"/>
  <c r="I1883" i="5"/>
  <c r="H1883" i="5"/>
  <c r="F1883" i="5"/>
  <c r="S1893" i="5"/>
  <c r="AB1899" i="5"/>
  <c r="AB1904" i="5"/>
  <c r="S1904" i="5"/>
  <c r="J1927" i="5"/>
  <c r="AB1933" i="5"/>
  <c r="S1933" i="5"/>
  <c r="F1967" i="5"/>
  <c r="X1975" i="5"/>
  <c r="J1975" i="5"/>
  <c r="R1975" i="5"/>
  <c r="I1975" i="5"/>
  <c r="H1975" i="5"/>
  <c r="F1975" i="5"/>
  <c r="J1983" i="5"/>
  <c r="X1983" i="5"/>
  <c r="I1983" i="5"/>
  <c r="H1983" i="5"/>
  <c r="F1983" i="5"/>
  <c r="R1995" i="5"/>
  <c r="J1995" i="5"/>
  <c r="F1995" i="5"/>
  <c r="I1995" i="5"/>
  <c r="H1995" i="5"/>
  <c r="X1995" i="5"/>
  <c r="F2021" i="5"/>
  <c r="J1911" i="5"/>
  <c r="I1911" i="5"/>
  <c r="H1911" i="5"/>
  <c r="F1911" i="5"/>
  <c r="R1923" i="5"/>
  <c r="J1923" i="5"/>
  <c r="I1923" i="5"/>
  <c r="F1923" i="5"/>
  <c r="X1923" i="5"/>
  <c r="I1930" i="5"/>
  <c r="H1930" i="5"/>
  <c r="F1930" i="5"/>
  <c r="I1958" i="5"/>
  <c r="H1958" i="5"/>
  <c r="F1958" i="5"/>
  <c r="I1963" i="5"/>
  <c r="H1963" i="5"/>
  <c r="F1963" i="5"/>
  <c r="X1963" i="5"/>
  <c r="R1963" i="5"/>
  <c r="S1976" i="5"/>
  <c r="F1978" i="5"/>
  <c r="I1978" i="5"/>
  <c r="H1978" i="5"/>
  <c r="I2006" i="5"/>
  <c r="H2006" i="5"/>
  <c r="F2006" i="5"/>
  <c r="F2034" i="5"/>
  <c r="I2034" i="5"/>
  <c r="H2034" i="5"/>
  <c r="S1830" i="5"/>
  <c r="J1834" i="5"/>
  <c r="AB1841" i="5"/>
  <c r="J1872" i="5"/>
  <c r="AB1883" i="5"/>
  <c r="R1887" i="5"/>
  <c r="R1903" i="5"/>
  <c r="I1907" i="5"/>
  <c r="F1915" i="5"/>
  <c r="AB1917" i="5"/>
  <c r="AB1930" i="5"/>
  <c r="X1934" i="5"/>
  <c r="J1935" i="5"/>
  <c r="AB1937" i="5"/>
  <c r="F1951" i="5"/>
  <c r="F1955" i="5"/>
  <c r="F1957" i="5"/>
  <c r="AB1962" i="5"/>
  <c r="H1966" i="5"/>
  <c r="I1971" i="5"/>
  <c r="AB1981" i="5"/>
  <c r="S1981" i="5"/>
  <c r="I1982" i="5"/>
  <c r="AB1992" i="5"/>
  <c r="AB1996" i="5"/>
  <c r="S1996" i="5"/>
  <c r="F2015" i="5"/>
  <c r="X2043" i="5"/>
  <c r="AB2050" i="5"/>
  <c r="AB2079" i="5"/>
  <c r="S2086" i="5"/>
  <c r="S2094" i="5"/>
  <c r="AB2099" i="5"/>
  <c r="R2120" i="5"/>
  <c r="I2120" i="5"/>
  <c r="H2120" i="5"/>
  <c r="I2139" i="5"/>
  <c r="F2139" i="5"/>
  <c r="S2240" i="5"/>
  <c r="AB1831" i="5"/>
  <c r="F1845" i="5"/>
  <c r="S1849" i="5"/>
  <c r="AB1877" i="5"/>
  <c r="AB1889" i="5"/>
  <c r="J1907" i="5"/>
  <c r="H1915" i="5"/>
  <c r="R1935" i="5"/>
  <c r="H1951" i="5"/>
  <c r="H1955" i="5"/>
  <c r="AB1960" i="5"/>
  <c r="I1966" i="5"/>
  <c r="AB1969" i="5"/>
  <c r="AB1978" i="5"/>
  <c r="AB1989" i="5"/>
  <c r="H1990" i="5"/>
  <c r="F2022" i="5"/>
  <c r="R2023" i="5"/>
  <c r="J2023" i="5"/>
  <c r="F2023" i="5"/>
  <c r="F2029" i="5"/>
  <c r="AB2038" i="5"/>
  <c r="H2075" i="5"/>
  <c r="AB2089" i="5"/>
  <c r="AB2094" i="5"/>
  <c r="AB2104" i="5"/>
  <c r="AB2109" i="5"/>
  <c r="S2109" i="5"/>
  <c r="F1971" i="5"/>
  <c r="R1971" i="5"/>
  <c r="R2015" i="5"/>
  <c r="I2015" i="5"/>
  <c r="H2015" i="5"/>
  <c r="I2026" i="5"/>
  <c r="S2048" i="5"/>
  <c r="X2115" i="5"/>
  <c r="I2115" i="5"/>
  <c r="F2115" i="5"/>
  <c r="S2162" i="5"/>
  <c r="AB1891" i="5"/>
  <c r="AB1953" i="5"/>
  <c r="F1970" i="5"/>
  <c r="AB1977" i="5"/>
  <c r="AB1986" i="5"/>
  <c r="R1991" i="5"/>
  <c r="H1991" i="5"/>
  <c r="AB1993" i="5"/>
  <c r="S1993" i="5"/>
  <c r="H1998" i="5"/>
  <c r="F1998" i="5"/>
  <c r="S2000" i="5"/>
  <c r="F2009" i="5"/>
  <c r="AB2021" i="5"/>
  <c r="S2021" i="5"/>
  <c r="F2026" i="5"/>
  <c r="R2043" i="5"/>
  <c r="I2043" i="5"/>
  <c r="H2043" i="5"/>
  <c r="I2127" i="5"/>
  <c r="H2127" i="5"/>
  <c r="S2232" i="5"/>
  <c r="AB1840" i="5"/>
  <c r="H1874" i="5"/>
  <c r="S1877" i="5"/>
  <c r="AB1885" i="5"/>
  <c r="AB1886" i="5"/>
  <c r="AB1897" i="5"/>
  <c r="AB1902" i="5"/>
  <c r="X1935" i="5"/>
  <c r="S1949" i="5"/>
  <c r="AB1950" i="5"/>
  <c r="S1953" i="5"/>
  <c r="AB1954" i="5"/>
  <c r="S1964" i="5"/>
  <c r="S1969" i="5"/>
  <c r="F1974" i="5"/>
  <c r="S1989" i="5"/>
  <c r="X1991" i="5"/>
  <c r="AB1998" i="5"/>
  <c r="F2002" i="5"/>
  <c r="J2011" i="5"/>
  <c r="I2011" i="5"/>
  <c r="X2011" i="5"/>
  <c r="R2014" i="5"/>
  <c r="H2026" i="5"/>
  <c r="AB2030" i="5"/>
  <c r="AB2062" i="5"/>
  <c r="AB2070" i="5"/>
  <c r="S2076" i="5"/>
  <c r="H2079" i="5"/>
  <c r="J2079" i="5"/>
  <c r="I2079" i="5"/>
  <c r="S2090" i="5"/>
  <c r="H2115" i="5"/>
  <c r="S2119" i="5"/>
  <c r="AB2119" i="5"/>
  <c r="S2175" i="5"/>
  <c r="AB2175" i="5"/>
  <c r="R2306" i="5"/>
  <c r="J2306" i="5"/>
  <c r="S1873" i="5"/>
  <c r="AB1875" i="5"/>
  <c r="H1888" i="5"/>
  <c r="H1904" i="5"/>
  <c r="X1907" i="5"/>
  <c r="S1913" i="5"/>
  <c r="S1932" i="5"/>
  <c r="F1935" i="5"/>
  <c r="AB1942" i="5"/>
  <c r="H1974" i="5"/>
  <c r="F1987" i="5"/>
  <c r="X1987" i="5"/>
  <c r="R1987" i="5"/>
  <c r="AB1990" i="5"/>
  <c r="F1991" i="5"/>
  <c r="AB2001" i="5"/>
  <c r="S2001" i="5"/>
  <c r="H2002" i="5"/>
  <c r="S2005" i="5"/>
  <c r="H2018" i="5"/>
  <c r="AB2025" i="5"/>
  <c r="S2025" i="5"/>
  <c r="S2028" i="5"/>
  <c r="H2038" i="5"/>
  <c r="S2040" i="5"/>
  <c r="J2042" i="5"/>
  <c r="H2046" i="5"/>
  <c r="F2046" i="5"/>
  <c r="AB2076" i="5"/>
  <c r="AB2082" i="5"/>
  <c r="AB2093" i="5"/>
  <c r="AB2098" i="5"/>
  <c r="R2128" i="5"/>
  <c r="I2128" i="5"/>
  <c r="H2128" i="5"/>
  <c r="AB2149" i="5"/>
  <c r="S2149" i="5"/>
  <c r="AB2163" i="5"/>
  <c r="S2242" i="5"/>
  <c r="AB2242" i="5"/>
  <c r="H2262" i="5"/>
  <c r="F2262" i="5"/>
  <c r="X2262" i="5"/>
  <c r="AB1832" i="5"/>
  <c r="AB1836" i="5"/>
  <c r="AB1854" i="5"/>
  <c r="AB1881" i="5"/>
  <c r="AB1909" i="5"/>
  <c r="S1945" i="5"/>
  <c r="AB1946" i="5"/>
  <c r="AB1952" i="5"/>
  <c r="AB1956" i="5"/>
  <c r="S1957" i="5"/>
  <c r="AB1965" i="5"/>
  <c r="X1971" i="5"/>
  <c r="AB1973" i="5"/>
  <c r="S1973" i="5"/>
  <c r="I1974" i="5"/>
  <c r="F1982" i="5"/>
  <c r="AB1988" i="5"/>
  <c r="S1988" i="5"/>
  <c r="I1991" i="5"/>
  <c r="AB1994" i="5"/>
  <c r="S1997" i="5"/>
  <c r="H1999" i="5"/>
  <c r="F1999" i="5"/>
  <c r="I2002" i="5"/>
  <c r="X2003" i="5"/>
  <c r="J2003" i="5"/>
  <c r="F2018" i="5"/>
  <c r="H2019" i="5"/>
  <c r="X2019" i="5"/>
  <c r="J2019" i="5"/>
  <c r="X2023" i="5"/>
  <c r="AB2041" i="5"/>
  <c r="I2046" i="5"/>
  <c r="R2085" i="5"/>
  <c r="X2085" i="5"/>
  <c r="R2090" i="5"/>
  <c r="F2116" i="5"/>
  <c r="I2116" i="5"/>
  <c r="R2116" i="5"/>
  <c r="AB2152" i="5"/>
  <c r="S2167" i="5"/>
  <c r="X2175" i="5"/>
  <c r="I2175" i="5"/>
  <c r="H2175" i="5"/>
  <c r="F2175" i="5"/>
  <c r="S2236" i="5"/>
  <c r="AB2009" i="5"/>
  <c r="AB2016" i="5"/>
  <c r="AB2037" i="5"/>
  <c r="AB2060" i="5"/>
  <c r="I2063" i="5"/>
  <c r="I2071" i="5"/>
  <c r="AB2078" i="5"/>
  <c r="AB2102" i="5"/>
  <c r="AB2103" i="5"/>
  <c r="AB2106" i="5"/>
  <c r="AB2108" i="5"/>
  <c r="AB2127" i="5"/>
  <c r="AB2158" i="5"/>
  <c r="S2158" i="5"/>
  <c r="J2300" i="5"/>
  <c r="I2300" i="5"/>
  <c r="F2300" i="5"/>
  <c r="R2124" i="5"/>
  <c r="J2124" i="5"/>
  <c r="AB2154" i="5"/>
  <c r="S2154" i="5"/>
  <c r="F2158" i="5"/>
  <c r="I2167" i="5"/>
  <c r="H2167" i="5"/>
  <c r="F2167" i="5"/>
  <c r="X2227" i="5"/>
  <c r="R2227" i="5"/>
  <c r="J2227" i="5"/>
  <c r="H2227" i="5"/>
  <c r="F2227" i="5"/>
  <c r="H2254" i="5"/>
  <c r="X2254" i="5"/>
  <c r="AB2114" i="5"/>
  <c r="F2114" i="5"/>
  <c r="S2122" i="5"/>
  <c r="F2130" i="5"/>
  <c r="X2130" i="5"/>
  <c r="H2135" i="5"/>
  <c r="X2159" i="5"/>
  <c r="I2239" i="5"/>
  <c r="R2239" i="5"/>
  <c r="J2239" i="5"/>
  <c r="H2239" i="5"/>
  <c r="F2239" i="5"/>
  <c r="S2279" i="5"/>
  <c r="H2351" i="5"/>
  <c r="X2351" i="5"/>
  <c r="R2351" i="5"/>
  <c r="J2351" i="5"/>
  <c r="I2351" i="5"/>
  <c r="AB2446" i="5"/>
  <c r="S2446" i="5"/>
  <c r="J2450" i="5"/>
  <c r="F2450" i="5"/>
  <c r="X2450" i="5"/>
  <c r="R2450" i="5"/>
  <c r="I2450" i="5"/>
  <c r="H2450" i="5"/>
  <c r="S2009" i="5"/>
  <c r="AB2017" i="5"/>
  <c r="AB2022" i="5"/>
  <c r="AB2045" i="5"/>
  <c r="AB2085" i="5"/>
  <c r="AB2097" i="5"/>
  <c r="AB2107" i="5"/>
  <c r="S2123" i="5"/>
  <c r="I2135" i="5"/>
  <c r="S2163" i="5"/>
  <c r="H2234" i="5"/>
  <c r="F2234" i="5"/>
  <c r="X2239" i="5"/>
  <c r="J2292" i="5"/>
  <c r="I2292" i="5"/>
  <c r="H2292" i="5"/>
  <c r="F2292" i="5"/>
  <c r="S2344" i="5"/>
  <c r="AB2344" i="5"/>
  <c r="AB2024" i="5"/>
  <c r="AB2033" i="5"/>
  <c r="AB2053" i="5"/>
  <c r="AB2068" i="5"/>
  <c r="AB2074" i="5"/>
  <c r="AB2115" i="5"/>
  <c r="I2123" i="5"/>
  <c r="X2123" i="5"/>
  <c r="S2151" i="5"/>
  <c r="AB2151" i="5"/>
  <c r="R2160" i="5"/>
  <c r="I2160" i="5"/>
  <c r="H2160" i="5"/>
  <c r="AB2202" i="5"/>
  <c r="S2226" i="5"/>
  <c r="H2258" i="5"/>
  <c r="F2258" i="5"/>
  <c r="X2258" i="5"/>
  <c r="AB2270" i="5"/>
  <c r="S2270" i="5"/>
  <c r="AB2277" i="5"/>
  <c r="S2277" i="5"/>
  <c r="X2303" i="5"/>
  <c r="J2303" i="5"/>
  <c r="H2303" i="5"/>
  <c r="F2303" i="5"/>
  <c r="J2216" i="5"/>
  <c r="H2219" i="5"/>
  <c r="AB2235" i="5"/>
  <c r="AB2239" i="5"/>
  <c r="H2255" i="5"/>
  <c r="H2259" i="5"/>
  <c r="AB2285" i="5"/>
  <c r="J2295" i="5"/>
  <c r="F2295" i="5"/>
  <c r="AB2299" i="5"/>
  <c r="I2299" i="5"/>
  <c r="AB2303" i="5"/>
  <c r="AB2307" i="5"/>
  <c r="AB2312" i="5"/>
  <c r="R2391" i="5"/>
  <c r="H2391" i="5"/>
  <c r="F2391" i="5"/>
  <c r="J2391" i="5"/>
  <c r="I2391" i="5"/>
  <c r="AB2475" i="5"/>
  <c r="S2489" i="5"/>
  <c r="AB2126" i="5"/>
  <c r="AB2128" i="5"/>
  <c r="AB2131" i="5"/>
  <c r="J2156" i="5"/>
  <c r="AB2185" i="5"/>
  <c r="S2192" i="5"/>
  <c r="S2200" i="5"/>
  <c r="S2208" i="5"/>
  <c r="R2219" i="5"/>
  <c r="AB2258" i="5"/>
  <c r="R2259" i="5"/>
  <c r="AB2262" i="5"/>
  <c r="R2271" i="5"/>
  <c r="AB2292" i="5"/>
  <c r="S2305" i="5"/>
  <c r="AB2336" i="5"/>
  <c r="R2475" i="5"/>
  <c r="F2475" i="5"/>
  <c r="X2475" i="5"/>
  <c r="J2475" i="5"/>
  <c r="I2475" i="5"/>
  <c r="H2475" i="5"/>
  <c r="H2486" i="5"/>
  <c r="F2486" i="5"/>
  <c r="X2486" i="5"/>
  <c r="AB2187" i="5"/>
  <c r="AB2216" i="5"/>
  <c r="J2307" i="5"/>
  <c r="R2349" i="5"/>
  <c r="J2349" i="5"/>
  <c r="I2349" i="5"/>
  <c r="F2349" i="5"/>
  <c r="X2349" i="5"/>
  <c r="H2353" i="5"/>
  <c r="F2353" i="5"/>
  <c r="R2353" i="5"/>
  <c r="J2353" i="5"/>
  <c r="I2353" i="5"/>
  <c r="H2423" i="5"/>
  <c r="AB2436" i="5"/>
  <c r="S2436" i="5"/>
  <c r="H2441" i="5"/>
  <c r="I2441" i="5"/>
  <c r="F2441" i="5"/>
  <c r="R2441" i="5"/>
  <c r="J2441" i="5"/>
  <c r="I2490" i="5"/>
  <c r="F2490" i="5"/>
  <c r="X2490" i="5"/>
  <c r="AB2135" i="5"/>
  <c r="I2148" i="5"/>
  <c r="F2155" i="5"/>
  <c r="S2178" i="5"/>
  <c r="S2181" i="5"/>
  <c r="S2185" i="5"/>
  <c r="X2216" i="5"/>
  <c r="AB2219" i="5"/>
  <c r="S2224" i="5"/>
  <c r="AB2246" i="5"/>
  <c r="AB2255" i="5"/>
  <c r="AB2259" i="5"/>
  <c r="AB2263" i="5"/>
  <c r="AB2273" i="5"/>
  <c r="AB2300" i="5"/>
  <c r="H2301" i="5"/>
  <c r="AB2305" i="5"/>
  <c r="X2307" i="5"/>
  <c r="X2344" i="5"/>
  <c r="J2344" i="5"/>
  <c r="I2344" i="5"/>
  <c r="F2344" i="5"/>
  <c r="H2349" i="5"/>
  <c r="X2441" i="5"/>
  <c r="H2490" i="5"/>
  <c r="AB2110" i="5"/>
  <c r="J2148" i="5"/>
  <c r="AB2183" i="5"/>
  <c r="AB2195" i="5"/>
  <c r="AB2198" i="5"/>
  <c r="AB2211" i="5"/>
  <c r="AB2214" i="5"/>
  <c r="X2219" i="5"/>
  <c r="AB2251" i="5"/>
  <c r="X2259" i="5"/>
  <c r="S2268" i="5"/>
  <c r="AB2275" i="5"/>
  <c r="AB2291" i="5"/>
  <c r="J2291" i="5"/>
  <c r="S2294" i="5"/>
  <c r="I2301" i="5"/>
  <c r="F2307" i="5"/>
  <c r="F2308" i="5"/>
  <c r="S2313" i="5"/>
  <c r="S2320" i="5"/>
  <c r="F2327" i="5"/>
  <c r="H2327" i="5"/>
  <c r="AB2343" i="5"/>
  <c r="J2357" i="5"/>
  <c r="R2357" i="5"/>
  <c r="H2357" i="5"/>
  <c r="X2357" i="5"/>
  <c r="R2383" i="5"/>
  <c r="J2383" i="5"/>
  <c r="I2383" i="5"/>
  <c r="H2383" i="5"/>
  <c r="F2383" i="5"/>
  <c r="X2383" i="5"/>
  <c r="H2427" i="5"/>
  <c r="H2439" i="5"/>
  <c r="F2439" i="5"/>
  <c r="R2439" i="5"/>
  <c r="J2439" i="5"/>
  <c r="I2439" i="5"/>
  <c r="X2449" i="5"/>
  <c r="F2449" i="5"/>
  <c r="R2459" i="5"/>
  <c r="I2459" i="5"/>
  <c r="F2459" i="5"/>
  <c r="X2459" i="5"/>
  <c r="AB2125" i="5"/>
  <c r="S2126" i="5"/>
  <c r="S2150" i="5"/>
  <c r="AB2182" i="5"/>
  <c r="AB2186" i="5"/>
  <c r="AB2190" i="5"/>
  <c r="AB2203" i="5"/>
  <c r="AB2206" i="5"/>
  <c r="H2216" i="5"/>
  <c r="F2219" i="5"/>
  <c r="R2230" i="5"/>
  <c r="AB2238" i="5"/>
  <c r="AB2247" i="5"/>
  <c r="F2259" i="5"/>
  <c r="AB2272" i="5"/>
  <c r="S2278" i="5"/>
  <c r="S2281" i="5"/>
  <c r="AB2286" i="5"/>
  <c r="S2292" i="5"/>
  <c r="S2298" i="5"/>
  <c r="AB2304" i="5"/>
  <c r="S2307" i="5"/>
  <c r="S2311" i="5"/>
  <c r="F2315" i="5"/>
  <c r="AB2320" i="5"/>
  <c r="AB2324" i="5"/>
  <c r="S2336" i="5"/>
  <c r="I2357" i="5"/>
  <c r="J2365" i="5"/>
  <c r="R2365" i="5"/>
  <c r="I2365" i="5"/>
  <c r="X2365" i="5"/>
  <c r="J2373" i="5"/>
  <c r="R2373" i="5"/>
  <c r="H2373" i="5"/>
  <c r="X2373" i="5"/>
  <c r="AB2408" i="5"/>
  <c r="F2427" i="5"/>
  <c r="X2439" i="5"/>
  <c r="H2459" i="5"/>
  <c r="AB2159" i="5"/>
  <c r="AB2178" i="5"/>
  <c r="AB2179" i="5"/>
  <c r="AB2210" i="5"/>
  <c r="AB2243" i="5"/>
  <c r="X2247" i="5"/>
  <c r="AB2266" i="5"/>
  <c r="X2271" i="5"/>
  <c r="F2280" i="5"/>
  <c r="AB2311" i="5"/>
  <c r="AB2314" i="5"/>
  <c r="X2331" i="5"/>
  <c r="H2331" i="5"/>
  <c r="S2343" i="5"/>
  <c r="H2365" i="5"/>
  <c r="I2373" i="5"/>
  <c r="S2379" i="5"/>
  <c r="S2422" i="5"/>
  <c r="AB2440" i="5"/>
  <c r="S2440" i="5"/>
  <c r="AB2450" i="5"/>
  <c r="AB2459" i="5"/>
  <c r="AB2490" i="5"/>
  <c r="R2492" i="5"/>
  <c r="I2362" i="5"/>
  <c r="I2363" i="5"/>
  <c r="I2370" i="5"/>
  <c r="I2378" i="5"/>
  <c r="I2380" i="5"/>
  <c r="H2479" i="5"/>
  <c r="AB2482" i="5"/>
  <c r="AB2487" i="5"/>
  <c r="AB2294" i="5"/>
  <c r="R2328" i="5"/>
  <c r="R2332" i="5"/>
  <c r="AB2340" i="5"/>
  <c r="X2343" i="5"/>
  <c r="S2347" i="5"/>
  <c r="H2348" i="5"/>
  <c r="AB2358" i="5"/>
  <c r="J2362" i="5"/>
  <c r="J2363" i="5"/>
  <c r="AB2366" i="5"/>
  <c r="J2370" i="5"/>
  <c r="AB2374" i="5"/>
  <c r="J2378" i="5"/>
  <c r="J2380" i="5"/>
  <c r="AB2383" i="5"/>
  <c r="J2388" i="5"/>
  <c r="AB2395" i="5"/>
  <c r="S2398" i="5"/>
  <c r="R2407" i="5"/>
  <c r="AB2424" i="5"/>
  <c r="AB2443" i="5"/>
  <c r="J2448" i="5"/>
  <c r="AB2452" i="5"/>
  <c r="J2464" i="5"/>
  <c r="AB2467" i="5"/>
  <c r="I2479" i="5"/>
  <c r="AB2481" i="5"/>
  <c r="F2482" i="5"/>
  <c r="AB2328" i="5"/>
  <c r="AB2332" i="5"/>
  <c r="F2336" i="5"/>
  <c r="AB2337" i="5"/>
  <c r="F2340" i="5"/>
  <c r="F2343" i="5"/>
  <c r="I2348" i="5"/>
  <c r="AB2355" i="5"/>
  <c r="R2362" i="5"/>
  <c r="R2370" i="5"/>
  <c r="R2378" i="5"/>
  <c r="S2393" i="5"/>
  <c r="AB2428" i="5"/>
  <c r="S2437" i="5"/>
  <c r="AB2444" i="5"/>
  <c r="H2456" i="5"/>
  <c r="X2467" i="5"/>
  <c r="AB2298" i="5"/>
  <c r="AB2306" i="5"/>
  <c r="AB2316" i="5"/>
  <c r="H2336" i="5"/>
  <c r="S2337" i="5"/>
  <c r="H2340" i="5"/>
  <c r="S2348" i="5"/>
  <c r="AB2396" i="5"/>
  <c r="AB2401" i="5"/>
  <c r="S2444" i="5"/>
  <c r="AB2449" i="5"/>
  <c r="J2456" i="5"/>
  <c r="AB2460" i="5"/>
  <c r="AB2462" i="5"/>
  <c r="AB2469" i="5"/>
  <c r="AB2471" i="5"/>
  <c r="S2472" i="5"/>
  <c r="I2482" i="5"/>
  <c r="H2501" i="5"/>
  <c r="AB2384" i="5"/>
  <c r="I2431" i="5"/>
  <c r="H2467" i="5"/>
  <c r="S2470" i="5"/>
  <c r="J2482" i="5"/>
  <c r="AB2486" i="5"/>
  <c r="J2336" i="5"/>
  <c r="J2340" i="5"/>
  <c r="AB2348" i="5"/>
  <c r="AB2352" i="5"/>
  <c r="X2362" i="5"/>
  <c r="X2363" i="5"/>
  <c r="X2370" i="5"/>
  <c r="X2378" i="5"/>
  <c r="AB2385" i="5"/>
  <c r="AB2394" i="5"/>
  <c r="S2401" i="5"/>
  <c r="AB2412" i="5"/>
  <c r="AB2423" i="5"/>
  <c r="J2431" i="5"/>
  <c r="AB2434" i="5"/>
  <c r="S2454" i="5"/>
  <c r="AB2455" i="5"/>
  <c r="S2456" i="5"/>
  <c r="I2467" i="5"/>
  <c r="S2469" i="5"/>
  <c r="AB2470" i="5"/>
  <c r="AB2502" i="5"/>
  <c r="F19" i="6"/>
  <c r="X339" i="5"/>
  <c r="X302" i="5"/>
  <c r="H252" i="5"/>
  <c r="F252" i="5"/>
  <c r="X252" i="5"/>
  <c r="R252" i="5"/>
  <c r="J252" i="5"/>
  <c r="I252" i="5"/>
  <c r="H284" i="5"/>
  <c r="F284" i="5"/>
  <c r="X284" i="5"/>
  <c r="R284" i="5"/>
  <c r="J284" i="5"/>
  <c r="I284" i="5"/>
  <c r="AB318" i="5"/>
  <c r="AB410" i="5"/>
  <c r="H268" i="5"/>
  <c r="F268" i="5"/>
  <c r="X268" i="5"/>
  <c r="R268" i="5"/>
  <c r="J268" i="5"/>
  <c r="I268" i="5"/>
  <c r="R309" i="5"/>
  <c r="H309" i="5"/>
  <c r="I309" i="5"/>
  <c r="F309" i="5"/>
  <c r="J309" i="5"/>
  <c r="AB258" i="5"/>
  <c r="AB274" i="5"/>
  <c r="AB290" i="5"/>
  <c r="H256" i="5"/>
  <c r="F256" i="5"/>
  <c r="X256" i="5"/>
  <c r="R256" i="5"/>
  <c r="J256" i="5"/>
  <c r="I256" i="5"/>
  <c r="H272" i="5"/>
  <c r="F272" i="5"/>
  <c r="X272" i="5"/>
  <c r="R272" i="5"/>
  <c r="J272" i="5"/>
  <c r="I272" i="5"/>
  <c r="R321" i="5"/>
  <c r="H321" i="5"/>
  <c r="J321" i="5"/>
  <c r="I321" i="5"/>
  <c r="F321" i="5"/>
  <c r="AB358" i="5"/>
  <c r="X369" i="5"/>
  <c r="R369" i="5"/>
  <c r="J369" i="5"/>
  <c r="H369" i="5"/>
  <c r="I369" i="5"/>
  <c r="F369" i="5"/>
  <c r="R381" i="5"/>
  <c r="J381" i="5"/>
  <c r="H381" i="5"/>
  <c r="I381" i="5"/>
  <c r="F381" i="5"/>
  <c r="AB262" i="5"/>
  <c r="AB278" i="5"/>
  <c r="AB294" i="5"/>
  <c r="R317" i="5"/>
  <c r="H317" i="5"/>
  <c r="I317" i="5"/>
  <c r="F317" i="5"/>
  <c r="J317" i="5"/>
  <c r="AB326" i="5"/>
  <c r="X349" i="5"/>
  <c r="R349" i="5"/>
  <c r="J349" i="5"/>
  <c r="H349" i="5"/>
  <c r="I349" i="5"/>
  <c r="F349" i="5"/>
  <c r="AB356" i="5"/>
  <c r="H276" i="5"/>
  <c r="F276" i="5"/>
  <c r="R276" i="5"/>
  <c r="J276" i="5"/>
  <c r="I276" i="5"/>
  <c r="H292" i="5"/>
  <c r="F292" i="5"/>
  <c r="X292" i="5"/>
  <c r="R292" i="5"/>
  <c r="J292" i="5"/>
  <c r="I292" i="5"/>
  <c r="R305" i="5"/>
  <c r="H305" i="5"/>
  <c r="J305" i="5"/>
  <c r="I305" i="5"/>
  <c r="F305" i="5"/>
  <c r="X305" i="5"/>
  <c r="AB406" i="5"/>
  <c r="AB266" i="5"/>
  <c r="AB282" i="5"/>
  <c r="AB298" i="5"/>
  <c r="AB301" i="5"/>
  <c r="AB310" i="5"/>
  <c r="R329" i="5"/>
  <c r="H329" i="5"/>
  <c r="J329" i="5"/>
  <c r="I329" i="5"/>
  <c r="F329" i="5"/>
  <c r="X382" i="5"/>
  <c r="J382" i="5"/>
  <c r="R382" i="5"/>
  <c r="I382" i="5"/>
  <c r="H382" i="5"/>
  <c r="F382" i="5"/>
  <c r="AB400" i="5"/>
  <c r="H264" i="5"/>
  <c r="F264" i="5"/>
  <c r="X264" i="5"/>
  <c r="R264" i="5"/>
  <c r="J264" i="5"/>
  <c r="I264" i="5"/>
  <c r="H280" i="5"/>
  <c r="F280" i="5"/>
  <c r="R280" i="5"/>
  <c r="J280" i="5"/>
  <c r="I280" i="5"/>
  <c r="H296" i="5"/>
  <c r="F296" i="5"/>
  <c r="X296" i="5"/>
  <c r="R296" i="5"/>
  <c r="J296" i="5"/>
  <c r="I296" i="5"/>
  <c r="R325" i="5"/>
  <c r="H325" i="5"/>
  <c r="I325" i="5"/>
  <c r="F325" i="5"/>
  <c r="J325" i="5"/>
  <c r="X350" i="5"/>
  <c r="J350" i="5"/>
  <c r="R350" i="5"/>
  <c r="I350" i="5"/>
  <c r="H350" i="5"/>
  <c r="F350" i="5"/>
  <c r="AB359" i="5"/>
  <c r="I468" i="5"/>
  <c r="H468" i="5"/>
  <c r="F468" i="5"/>
  <c r="X468" i="5"/>
  <c r="R468" i="5"/>
  <c r="J468" i="5"/>
  <c r="I492" i="5"/>
  <c r="H492" i="5"/>
  <c r="X492" i="5"/>
  <c r="R492" i="5"/>
  <c r="J492" i="5"/>
  <c r="F492" i="5"/>
  <c r="AB254" i="5"/>
  <c r="AB270" i="5"/>
  <c r="AB286" i="5"/>
  <c r="R313" i="5"/>
  <c r="H313" i="5"/>
  <c r="J313" i="5"/>
  <c r="I313" i="5"/>
  <c r="F313" i="5"/>
  <c r="R333" i="5"/>
  <c r="H333" i="5"/>
  <c r="J333" i="5"/>
  <c r="I333" i="5"/>
  <c r="F333" i="5"/>
  <c r="I308" i="5"/>
  <c r="F308" i="5"/>
  <c r="I316" i="5"/>
  <c r="F316" i="5"/>
  <c r="I324" i="5"/>
  <c r="F324" i="5"/>
  <c r="X330" i="5"/>
  <c r="J330" i="5"/>
  <c r="AB334" i="5"/>
  <c r="X341" i="5"/>
  <c r="R341" i="5"/>
  <c r="J341" i="5"/>
  <c r="H341" i="5"/>
  <c r="X342" i="5"/>
  <c r="J342" i="5"/>
  <c r="AB348" i="5"/>
  <c r="I366" i="5"/>
  <c r="AB371" i="5"/>
  <c r="J374" i="5"/>
  <c r="H378" i="5"/>
  <c r="AB380" i="5"/>
  <c r="AB383" i="5"/>
  <c r="R469" i="5"/>
  <c r="J469" i="5"/>
  <c r="I469" i="5"/>
  <c r="H469" i="5"/>
  <c r="F469" i="5"/>
  <c r="X469" i="5"/>
  <c r="R497" i="5"/>
  <c r="J497" i="5"/>
  <c r="I497" i="5"/>
  <c r="H497" i="5"/>
  <c r="F497" i="5"/>
  <c r="X497" i="5"/>
  <c r="R529" i="5"/>
  <c r="J529" i="5"/>
  <c r="I529" i="5"/>
  <c r="H529" i="5"/>
  <c r="F529" i="5"/>
  <c r="X529" i="5"/>
  <c r="H255" i="5"/>
  <c r="AB255" i="5"/>
  <c r="H259" i="5"/>
  <c r="AB259" i="5"/>
  <c r="AB263" i="5"/>
  <c r="H267" i="5"/>
  <c r="AB267" i="5"/>
  <c r="H271" i="5"/>
  <c r="AB271" i="5"/>
  <c r="AB275" i="5"/>
  <c r="AB279" i="5"/>
  <c r="H283" i="5"/>
  <c r="AB283" i="5"/>
  <c r="H287" i="5"/>
  <c r="AB287" i="5"/>
  <c r="AB291" i="5"/>
  <c r="AB295" i="5"/>
  <c r="H299" i="5"/>
  <c r="AB299" i="5"/>
  <c r="R300" i="5"/>
  <c r="R302" i="5"/>
  <c r="I307" i="5"/>
  <c r="AB308" i="5"/>
  <c r="I315" i="5"/>
  <c r="AB316" i="5"/>
  <c r="I323" i="5"/>
  <c r="AB324" i="5"/>
  <c r="AB330" i="5"/>
  <c r="I335" i="5"/>
  <c r="AB341" i="5"/>
  <c r="AB351" i="5"/>
  <c r="J354" i="5"/>
  <c r="H358" i="5"/>
  <c r="AB360" i="5"/>
  <c r="AB373" i="5"/>
  <c r="AB387" i="5"/>
  <c r="R457" i="5"/>
  <c r="F457" i="5"/>
  <c r="X457" i="5"/>
  <c r="J457" i="5"/>
  <c r="I457" i="5"/>
  <c r="H457" i="5"/>
  <c r="I255" i="5"/>
  <c r="I259" i="5"/>
  <c r="I267" i="5"/>
  <c r="I271" i="5"/>
  <c r="I283" i="5"/>
  <c r="I287" i="5"/>
  <c r="I295" i="5"/>
  <c r="I299" i="5"/>
  <c r="AB303" i="5"/>
  <c r="AB311" i="5"/>
  <c r="AB319" i="5"/>
  <c r="AB327" i="5"/>
  <c r="I331" i="5"/>
  <c r="F334" i="5"/>
  <c r="AB340" i="5"/>
  <c r="I358" i="5"/>
  <c r="F361" i="5"/>
  <c r="X366" i="5"/>
  <c r="J366" i="5"/>
  <c r="AB372" i="5"/>
  <c r="AB384" i="5"/>
  <c r="F385" i="5"/>
  <c r="AB391" i="5"/>
  <c r="X397" i="5"/>
  <c r="R397" i="5"/>
  <c r="J397" i="5"/>
  <c r="H397" i="5"/>
  <c r="X462" i="5"/>
  <c r="I462" i="5"/>
  <c r="H462" i="5"/>
  <c r="F462" i="5"/>
  <c r="R462" i="5"/>
  <c r="J462" i="5"/>
  <c r="I476" i="5"/>
  <c r="H476" i="5"/>
  <c r="X476" i="5"/>
  <c r="R476" i="5"/>
  <c r="J476" i="5"/>
  <c r="F476" i="5"/>
  <c r="J255" i="5"/>
  <c r="J267" i="5"/>
  <c r="J271" i="5"/>
  <c r="J283" i="5"/>
  <c r="J287" i="5"/>
  <c r="J299" i="5"/>
  <c r="H308" i="5"/>
  <c r="H316" i="5"/>
  <c r="H324" i="5"/>
  <c r="F330" i="5"/>
  <c r="AB331" i="5"/>
  <c r="H334" i="5"/>
  <c r="F341" i="5"/>
  <c r="AB343" i="5"/>
  <c r="R345" i="5"/>
  <c r="J345" i="5"/>
  <c r="H345" i="5"/>
  <c r="X346" i="5"/>
  <c r="J346" i="5"/>
  <c r="AB352" i="5"/>
  <c r="F362" i="5"/>
  <c r="AB365" i="5"/>
  <c r="AB375" i="5"/>
  <c r="X377" i="5"/>
  <c r="X378" i="5"/>
  <c r="J378" i="5"/>
  <c r="AB388" i="5"/>
  <c r="AB395" i="5"/>
  <c r="R481" i="5"/>
  <c r="J481" i="5"/>
  <c r="I481" i="5"/>
  <c r="H481" i="5"/>
  <c r="F481" i="5"/>
  <c r="I508" i="5"/>
  <c r="H508" i="5"/>
  <c r="X508" i="5"/>
  <c r="R508" i="5"/>
  <c r="J508" i="5"/>
  <c r="F508" i="5"/>
  <c r="I540" i="5"/>
  <c r="H540" i="5"/>
  <c r="R540" i="5"/>
  <c r="J540" i="5"/>
  <c r="F540" i="5"/>
  <c r="J308" i="5"/>
  <c r="I312" i="5"/>
  <c r="J316" i="5"/>
  <c r="I320" i="5"/>
  <c r="F320" i="5"/>
  <c r="J324" i="5"/>
  <c r="H330" i="5"/>
  <c r="I334" i="5"/>
  <c r="R336" i="5"/>
  <c r="I336" i="5"/>
  <c r="F336" i="5"/>
  <c r="AB336" i="5"/>
  <c r="F342" i="5"/>
  <c r="J358" i="5"/>
  <c r="H362" i="5"/>
  <c r="AB364" i="5"/>
  <c r="AB392" i="5"/>
  <c r="AB399" i="5"/>
  <c r="AB414" i="5"/>
  <c r="R513" i="5"/>
  <c r="J513" i="5"/>
  <c r="I513" i="5"/>
  <c r="H513" i="5"/>
  <c r="F513" i="5"/>
  <c r="X513" i="5"/>
  <c r="F302" i="5"/>
  <c r="R308" i="5"/>
  <c r="I311" i="5"/>
  <c r="R316" i="5"/>
  <c r="I319" i="5"/>
  <c r="R324" i="5"/>
  <c r="I327" i="5"/>
  <c r="I330" i="5"/>
  <c r="F331" i="5"/>
  <c r="AB332" i="5"/>
  <c r="AB337" i="5"/>
  <c r="I341" i="5"/>
  <c r="H342" i="5"/>
  <c r="AB344" i="5"/>
  <c r="F354" i="5"/>
  <c r="AB357" i="5"/>
  <c r="AB367" i="5"/>
  <c r="X370" i="5"/>
  <c r="J370" i="5"/>
  <c r="H374" i="5"/>
  <c r="AB376" i="5"/>
  <c r="AB396" i="5"/>
  <c r="F397" i="5"/>
  <c r="AB403" i="5"/>
  <c r="AB407" i="5"/>
  <c r="J334" i="5"/>
  <c r="R342" i="5"/>
  <c r="AB349" i="5"/>
  <c r="AB350" i="5"/>
  <c r="R361" i="5"/>
  <c r="J361" i="5"/>
  <c r="H361" i="5"/>
  <c r="X362" i="5"/>
  <c r="J362" i="5"/>
  <c r="AB368" i="5"/>
  <c r="R385" i="5"/>
  <c r="J385" i="5"/>
  <c r="H385" i="5"/>
  <c r="AB404" i="5"/>
  <c r="I524" i="5"/>
  <c r="H524" i="5"/>
  <c r="X524" i="5"/>
  <c r="R524" i="5"/>
  <c r="J524" i="5"/>
  <c r="F524" i="5"/>
  <c r="J386" i="5"/>
  <c r="J390" i="5"/>
  <c r="J394" i="5"/>
  <c r="J398" i="5"/>
  <c r="J402" i="5"/>
  <c r="J406" i="5"/>
  <c r="J410" i="5"/>
  <c r="J414" i="5"/>
  <c r="J418" i="5"/>
  <c r="J422" i="5"/>
  <c r="J426" i="5"/>
  <c r="J430" i="5"/>
  <c r="J434" i="5"/>
  <c r="J438" i="5"/>
  <c r="H441" i="5"/>
  <c r="J442" i="5"/>
  <c r="J446" i="5"/>
  <c r="H449" i="5"/>
  <c r="J450" i="5"/>
  <c r="H453" i="5"/>
  <c r="J454" i="5"/>
  <c r="H459" i="5"/>
  <c r="AB464" i="5"/>
  <c r="AB472" i="5"/>
  <c r="F474" i="5"/>
  <c r="X485" i="5"/>
  <c r="F490" i="5"/>
  <c r="F506" i="5"/>
  <c r="X517" i="5"/>
  <c r="F538" i="5"/>
  <c r="R545" i="5"/>
  <c r="J545" i="5"/>
  <c r="AB551" i="5"/>
  <c r="AB570" i="5"/>
  <c r="AB580" i="5"/>
  <c r="AB583" i="5"/>
  <c r="AB594" i="5"/>
  <c r="AB595" i="5"/>
  <c r="H704" i="5"/>
  <c r="R704" i="5"/>
  <c r="J704" i="5"/>
  <c r="I704" i="5"/>
  <c r="F704" i="5"/>
  <c r="X704" i="5"/>
  <c r="AB476" i="5"/>
  <c r="AB481" i="5"/>
  <c r="X482" i="5"/>
  <c r="I482" i="5"/>
  <c r="AB492" i="5"/>
  <c r="AB497" i="5"/>
  <c r="X498" i="5"/>
  <c r="I498" i="5"/>
  <c r="AB508" i="5"/>
  <c r="F512" i="5"/>
  <c r="AB513" i="5"/>
  <c r="X514" i="5"/>
  <c r="I514" i="5"/>
  <c r="F517" i="5"/>
  <c r="AB524" i="5"/>
  <c r="F528" i="5"/>
  <c r="AB529" i="5"/>
  <c r="X530" i="5"/>
  <c r="I530" i="5"/>
  <c r="F533" i="5"/>
  <c r="AB540" i="5"/>
  <c r="F544" i="5"/>
  <c r="J548" i="5"/>
  <c r="I548" i="5"/>
  <c r="H548" i="5"/>
  <c r="F553" i="5"/>
  <c r="AB556" i="5"/>
  <c r="R557" i="5"/>
  <c r="J557" i="5"/>
  <c r="J564" i="5"/>
  <c r="I564" i="5"/>
  <c r="H564" i="5"/>
  <c r="X564" i="5"/>
  <c r="AB568" i="5"/>
  <c r="AB571" i="5"/>
  <c r="J441" i="5"/>
  <c r="J449" i="5"/>
  <c r="J453" i="5"/>
  <c r="J459" i="5"/>
  <c r="R477" i="5"/>
  <c r="J477" i="5"/>
  <c r="H485" i="5"/>
  <c r="F486" i="5"/>
  <c r="R493" i="5"/>
  <c r="J493" i="5"/>
  <c r="H501" i="5"/>
  <c r="F502" i="5"/>
  <c r="R509" i="5"/>
  <c r="J509" i="5"/>
  <c r="H517" i="5"/>
  <c r="F518" i="5"/>
  <c r="R525" i="5"/>
  <c r="J525" i="5"/>
  <c r="H533" i="5"/>
  <c r="F534" i="5"/>
  <c r="R541" i="5"/>
  <c r="J541" i="5"/>
  <c r="H553" i="5"/>
  <c r="AB578" i="5"/>
  <c r="J584" i="5"/>
  <c r="I584" i="5"/>
  <c r="H584" i="5"/>
  <c r="X584" i="5"/>
  <c r="R441" i="5"/>
  <c r="R449" i="5"/>
  <c r="R453" i="5"/>
  <c r="H466" i="5"/>
  <c r="AB477" i="5"/>
  <c r="X478" i="5"/>
  <c r="I478" i="5"/>
  <c r="J480" i="5"/>
  <c r="AB482" i="5"/>
  <c r="AB488" i="5"/>
  <c r="AB493" i="5"/>
  <c r="J496" i="5"/>
  <c r="AB498" i="5"/>
  <c r="AB504" i="5"/>
  <c r="AB509" i="5"/>
  <c r="X510" i="5"/>
  <c r="I510" i="5"/>
  <c r="J512" i="5"/>
  <c r="AB514" i="5"/>
  <c r="AB520" i="5"/>
  <c r="AB525" i="5"/>
  <c r="X526" i="5"/>
  <c r="I526" i="5"/>
  <c r="J528" i="5"/>
  <c r="AB530" i="5"/>
  <c r="AB536" i="5"/>
  <c r="AB541" i="5"/>
  <c r="X542" i="5"/>
  <c r="I542" i="5"/>
  <c r="J544" i="5"/>
  <c r="F545" i="5"/>
  <c r="AB546" i="5"/>
  <c r="AB548" i="5"/>
  <c r="R549" i="5"/>
  <c r="J549" i="5"/>
  <c r="AB555" i="5"/>
  <c r="F556" i="5"/>
  <c r="AB566" i="5"/>
  <c r="F568" i="5"/>
  <c r="AB576" i="5"/>
  <c r="AB579" i="5"/>
  <c r="H680" i="5"/>
  <c r="R680" i="5"/>
  <c r="J680" i="5"/>
  <c r="I680" i="5"/>
  <c r="F680" i="5"/>
  <c r="X680" i="5"/>
  <c r="I466" i="5"/>
  <c r="F482" i="5"/>
  <c r="H486" i="5"/>
  <c r="R489" i="5"/>
  <c r="J489" i="5"/>
  <c r="F498" i="5"/>
  <c r="H502" i="5"/>
  <c r="R505" i="5"/>
  <c r="J505" i="5"/>
  <c r="F514" i="5"/>
  <c r="H518" i="5"/>
  <c r="R521" i="5"/>
  <c r="J521" i="5"/>
  <c r="F530" i="5"/>
  <c r="H534" i="5"/>
  <c r="R537" i="5"/>
  <c r="J537" i="5"/>
  <c r="F557" i="5"/>
  <c r="AB560" i="5"/>
  <c r="R561" i="5"/>
  <c r="J561" i="5"/>
  <c r="AB564" i="5"/>
  <c r="AB567" i="5"/>
  <c r="AB586" i="5"/>
  <c r="F588" i="5"/>
  <c r="H684" i="5"/>
  <c r="R684" i="5"/>
  <c r="J684" i="5"/>
  <c r="I684" i="5"/>
  <c r="F684" i="5"/>
  <c r="X684" i="5"/>
  <c r="AB462" i="5"/>
  <c r="J466" i="5"/>
  <c r="AB473" i="5"/>
  <c r="X474" i="5"/>
  <c r="I474" i="5"/>
  <c r="F477" i="5"/>
  <c r="AB478" i="5"/>
  <c r="AB484" i="5"/>
  <c r="AB489" i="5"/>
  <c r="X490" i="5"/>
  <c r="I490" i="5"/>
  <c r="F493" i="5"/>
  <c r="AB494" i="5"/>
  <c r="AB500" i="5"/>
  <c r="AB505" i="5"/>
  <c r="X506" i="5"/>
  <c r="I506" i="5"/>
  <c r="F509" i="5"/>
  <c r="AB510" i="5"/>
  <c r="AB516" i="5"/>
  <c r="AB521" i="5"/>
  <c r="F525" i="5"/>
  <c r="AB526" i="5"/>
  <c r="AB532" i="5"/>
  <c r="AB537" i="5"/>
  <c r="X538" i="5"/>
  <c r="I538" i="5"/>
  <c r="F541" i="5"/>
  <c r="AB542" i="5"/>
  <c r="AB547" i="5"/>
  <c r="F548" i="5"/>
  <c r="H557" i="5"/>
  <c r="AB574" i="5"/>
  <c r="J580" i="5"/>
  <c r="I580" i="5"/>
  <c r="H580" i="5"/>
  <c r="X580" i="5"/>
  <c r="AB584" i="5"/>
  <c r="AB587" i="5"/>
  <c r="H688" i="5"/>
  <c r="R688" i="5"/>
  <c r="J688" i="5"/>
  <c r="I688" i="5"/>
  <c r="F688" i="5"/>
  <c r="X688" i="5"/>
  <c r="R466" i="5"/>
  <c r="I480" i="5"/>
  <c r="H480" i="5"/>
  <c r="H482" i="5"/>
  <c r="R485" i="5"/>
  <c r="J485" i="5"/>
  <c r="I496" i="5"/>
  <c r="H496" i="5"/>
  <c r="H498" i="5"/>
  <c r="R501" i="5"/>
  <c r="J501" i="5"/>
  <c r="I512" i="5"/>
  <c r="H512" i="5"/>
  <c r="R517" i="5"/>
  <c r="J517" i="5"/>
  <c r="I528" i="5"/>
  <c r="H528" i="5"/>
  <c r="R533" i="5"/>
  <c r="J533" i="5"/>
  <c r="I544" i="5"/>
  <c r="H544" i="5"/>
  <c r="AB552" i="5"/>
  <c r="R553" i="5"/>
  <c r="J553" i="5"/>
  <c r="AB559" i="5"/>
  <c r="S562" i="5"/>
  <c r="AB562" i="5"/>
  <c r="J568" i="5"/>
  <c r="I568" i="5"/>
  <c r="H568" i="5"/>
  <c r="X568" i="5"/>
  <c r="AB572" i="5"/>
  <c r="AB575" i="5"/>
  <c r="R588" i="5"/>
  <c r="J588" i="5"/>
  <c r="I588" i="5"/>
  <c r="H588" i="5"/>
  <c r="X588" i="5"/>
  <c r="H696" i="5"/>
  <c r="R696" i="5"/>
  <c r="J696" i="5"/>
  <c r="I696" i="5"/>
  <c r="F696" i="5"/>
  <c r="X696" i="5"/>
  <c r="AB463" i="5"/>
  <c r="AB474" i="5"/>
  <c r="AB480" i="5"/>
  <c r="J482" i="5"/>
  <c r="AB485" i="5"/>
  <c r="I486" i="5"/>
  <c r="AB490" i="5"/>
  <c r="AB496" i="5"/>
  <c r="J498" i="5"/>
  <c r="AB501" i="5"/>
  <c r="I502" i="5"/>
  <c r="AB506" i="5"/>
  <c r="AB512" i="5"/>
  <c r="J514" i="5"/>
  <c r="AB517" i="5"/>
  <c r="I518" i="5"/>
  <c r="AB522" i="5"/>
  <c r="AB528" i="5"/>
  <c r="J530" i="5"/>
  <c r="AB533" i="5"/>
  <c r="X534" i="5"/>
  <c r="I534" i="5"/>
  <c r="AB538" i="5"/>
  <c r="AB544" i="5"/>
  <c r="J556" i="5"/>
  <c r="I556" i="5"/>
  <c r="H556" i="5"/>
  <c r="AB563" i="5"/>
  <c r="AB582" i="5"/>
  <c r="AB590" i="5"/>
  <c r="AB591" i="5"/>
  <c r="R592" i="5"/>
  <c r="J592" i="5"/>
  <c r="I592" i="5"/>
  <c r="H592" i="5"/>
  <c r="X592" i="5"/>
  <c r="H700" i="5"/>
  <c r="R700" i="5"/>
  <c r="J700" i="5"/>
  <c r="I700" i="5"/>
  <c r="F700" i="5"/>
  <c r="X700" i="5"/>
  <c r="H562" i="5"/>
  <c r="H566" i="5"/>
  <c r="H570" i="5"/>
  <c r="H582" i="5"/>
  <c r="AB598" i="5"/>
  <c r="H602" i="5"/>
  <c r="AB602" i="5"/>
  <c r="AB606" i="5"/>
  <c r="H610" i="5"/>
  <c r="AB610" i="5"/>
  <c r="S612" i="5"/>
  <c r="H614" i="5"/>
  <c r="AB614" i="5"/>
  <c r="S616" i="5"/>
  <c r="H618" i="5"/>
  <c r="AB618" i="5"/>
  <c r="S620" i="5"/>
  <c r="H622" i="5"/>
  <c r="AB622" i="5"/>
  <c r="S624" i="5"/>
  <c r="H626" i="5"/>
  <c r="AB626" i="5"/>
  <c r="S628" i="5"/>
  <c r="AB630" i="5"/>
  <c r="S632" i="5"/>
  <c r="H634" i="5"/>
  <c r="AB634" i="5"/>
  <c r="S636" i="5"/>
  <c r="AB638" i="5"/>
  <c r="S640" i="5"/>
  <c r="AB642" i="5"/>
  <c r="S644" i="5"/>
  <c r="AB646" i="5"/>
  <c r="S648" i="5"/>
  <c r="H650" i="5"/>
  <c r="AB650" i="5"/>
  <c r="S652" i="5"/>
  <c r="H654" i="5"/>
  <c r="AB654" i="5"/>
  <c r="S656" i="5"/>
  <c r="H658" i="5"/>
  <c r="AB658" i="5"/>
  <c r="S660" i="5"/>
  <c r="AB662" i="5"/>
  <c r="S664" i="5"/>
  <c r="H666" i="5"/>
  <c r="AB666" i="5"/>
  <c r="S668" i="5"/>
  <c r="H670" i="5"/>
  <c r="AB670" i="5"/>
  <c r="S672" i="5"/>
  <c r="H674" i="5"/>
  <c r="AB674" i="5"/>
  <c r="F683" i="5"/>
  <c r="X683" i="5"/>
  <c r="I683" i="5"/>
  <c r="I686" i="5"/>
  <c r="H687" i="5"/>
  <c r="AB689" i="5"/>
  <c r="F699" i="5"/>
  <c r="X699" i="5"/>
  <c r="I699" i="5"/>
  <c r="I702" i="5"/>
  <c r="H703" i="5"/>
  <c r="J705" i="5"/>
  <c r="I705" i="5"/>
  <c r="F705" i="5"/>
  <c r="X705" i="5"/>
  <c r="AB709" i="5"/>
  <c r="S713" i="5"/>
  <c r="H717" i="5"/>
  <c r="X720" i="5"/>
  <c r="J721" i="5"/>
  <c r="I721" i="5"/>
  <c r="F721" i="5"/>
  <c r="X721" i="5"/>
  <c r="H724" i="5"/>
  <c r="R724" i="5"/>
  <c r="AB725" i="5"/>
  <c r="R726" i="5"/>
  <c r="H726" i="5"/>
  <c r="S729" i="5"/>
  <c r="H733" i="5"/>
  <c r="J737" i="5"/>
  <c r="I737" i="5"/>
  <c r="F737" i="5"/>
  <c r="X737" i="5"/>
  <c r="H740" i="5"/>
  <c r="R740" i="5"/>
  <c r="AB741" i="5"/>
  <c r="R742" i="5"/>
  <c r="H742" i="5"/>
  <c r="S745" i="5"/>
  <c r="S755" i="5"/>
  <c r="AB757" i="5"/>
  <c r="H763" i="5"/>
  <c r="F763" i="5"/>
  <c r="X763" i="5"/>
  <c r="J763" i="5"/>
  <c r="I763" i="5"/>
  <c r="J769" i="5"/>
  <c r="I769" i="5"/>
  <c r="H769" i="5"/>
  <c r="F769" i="5"/>
  <c r="X769" i="5"/>
  <c r="H779" i="5"/>
  <c r="F779" i="5"/>
  <c r="X779" i="5"/>
  <c r="J779" i="5"/>
  <c r="I779" i="5"/>
  <c r="J785" i="5"/>
  <c r="I785" i="5"/>
  <c r="H785" i="5"/>
  <c r="F785" i="5"/>
  <c r="X785" i="5"/>
  <c r="J813" i="5"/>
  <c r="X813" i="5"/>
  <c r="F813" i="5"/>
  <c r="R813" i="5"/>
  <c r="I813" i="5"/>
  <c r="H813" i="5"/>
  <c r="I848" i="5"/>
  <c r="H848" i="5"/>
  <c r="X848" i="5"/>
  <c r="R848" i="5"/>
  <c r="J848" i="5"/>
  <c r="F848" i="5"/>
  <c r="I546" i="5"/>
  <c r="I550" i="5"/>
  <c r="I558" i="5"/>
  <c r="I562" i="5"/>
  <c r="I566" i="5"/>
  <c r="I570" i="5"/>
  <c r="I582" i="5"/>
  <c r="X596" i="5"/>
  <c r="I598" i="5"/>
  <c r="I602" i="5"/>
  <c r="X604" i="5"/>
  <c r="X608" i="5"/>
  <c r="I610" i="5"/>
  <c r="X612" i="5"/>
  <c r="I614" i="5"/>
  <c r="X616" i="5"/>
  <c r="I618" i="5"/>
  <c r="X620" i="5"/>
  <c r="I622" i="5"/>
  <c r="X624" i="5"/>
  <c r="I626" i="5"/>
  <c r="X628" i="5"/>
  <c r="I634" i="5"/>
  <c r="X636" i="5"/>
  <c r="X640" i="5"/>
  <c r="X644" i="5"/>
  <c r="I650" i="5"/>
  <c r="I654" i="5"/>
  <c r="I658" i="5"/>
  <c r="AB679" i="5"/>
  <c r="S681" i="5"/>
  <c r="AB684" i="5"/>
  <c r="J686" i="5"/>
  <c r="J687" i="5"/>
  <c r="F689" i="5"/>
  <c r="S691" i="5"/>
  <c r="AB695" i="5"/>
  <c r="S697" i="5"/>
  <c r="AB700" i="5"/>
  <c r="J702" i="5"/>
  <c r="J703" i="5"/>
  <c r="X706" i="5"/>
  <c r="F707" i="5"/>
  <c r="X707" i="5"/>
  <c r="J707" i="5"/>
  <c r="I707" i="5"/>
  <c r="AB711" i="5"/>
  <c r="H719" i="5"/>
  <c r="F720" i="5"/>
  <c r="X722" i="5"/>
  <c r="F723" i="5"/>
  <c r="X723" i="5"/>
  <c r="J723" i="5"/>
  <c r="I723" i="5"/>
  <c r="AB727" i="5"/>
  <c r="H735" i="5"/>
  <c r="X738" i="5"/>
  <c r="F739" i="5"/>
  <c r="X739" i="5"/>
  <c r="J739" i="5"/>
  <c r="I739" i="5"/>
  <c r="AB743" i="5"/>
  <c r="S747" i="5"/>
  <c r="J757" i="5"/>
  <c r="I757" i="5"/>
  <c r="H757" i="5"/>
  <c r="F757" i="5"/>
  <c r="X757" i="5"/>
  <c r="AB767" i="5"/>
  <c r="S767" i="5"/>
  <c r="S773" i="5"/>
  <c r="AB773" i="5"/>
  <c r="AB783" i="5"/>
  <c r="S783" i="5"/>
  <c r="S789" i="5"/>
  <c r="AB789" i="5"/>
  <c r="R801" i="5"/>
  <c r="J801" i="5"/>
  <c r="I801" i="5"/>
  <c r="H801" i="5"/>
  <c r="F801" i="5"/>
  <c r="X801" i="5"/>
  <c r="J825" i="5"/>
  <c r="I825" i="5"/>
  <c r="X825" i="5"/>
  <c r="R825" i="5"/>
  <c r="H825" i="5"/>
  <c r="F825" i="5"/>
  <c r="J654" i="5"/>
  <c r="J658" i="5"/>
  <c r="S659" i="5"/>
  <c r="J662" i="5"/>
  <c r="S663" i="5"/>
  <c r="J666" i="5"/>
  <c r="S667" i="5"/>
  <c r="S671" i="5"/>
  <c r="J674" i="5"/>
  <c r="S675" i="5"/>
  <c r="F679" i="5"/>
  <c r="X679" i="5"/>
  <c r="I679" i="5"/>
  <c r="J681" i="5"/>
  <c r="I681" i="5"/>
  <c r="X681" i="5"/>
  <c r="AB685" i="5"/>
  <c r="F695" i="5"/>
  <c r="X695" i="5"/>
  <c r="I695" i="5"/>
  <c r="J697" i="5"/>
  <c r="I697" i="5"/>
  <c r="X697" i="5"/>
  <c r="AB701" i="5"/>
  <c r="F706" i="5"/>
  <c r="J709" i="5"/>
  <c r="I709" i="5"/>
  <c r="F709" i="5"/>
  <c r="X709" i="5"/>
  <c r="H712" i="5"/>
  <c r="R712" i="5"/>
  <c r="AB713" i="5"/>
  <c r="R714" i="5"/>
  <c r="H714" i="5"/>
  <c r="F722" i="5"/>
  <c r="J725" i="5"/>
  <c r="I725" i="5"/>
  <c r="F725" i="5"/>
  <c r="X725" i="5"/>
  <c r="AB729" i="5"/>
  <c r="R730" i="5"/>
  <c r="H730" i="5"/>
  <c r="F738" i="5"/>
  <c r="J741" i="5"/>
  <c r="I741" i="5"/>
  <c r="F741" i="5"/>
  <c r="X741" i="5"/>
  <c r="X742" i="5"/>
  <c r="AB745" i="5"/>
  <c r="R746" i="5"/>
  <c r="H746" i="5"/>
  <c r="H767" i="5"/>
  <c r="F767" i="5"/>
  <c r="X767" i="5"/>
  <c r="J767" i="5"/>
  <c r="I767" i="5"/>
  <c r="H783" i="5"/>
  <c r="F783" i="5"/>
  <c r="X783" i="5"/>
  <c r="J783" i="5"/>
  <c r="I783" i="5"/>
  <c r="J789" i="5"/>
  <c r="I789" i="5"/>
  <c r="H789" i="5"/>
  <c r="F789" i="5"/>
  <c r="X789" i="5"/>
  <c r="J797" i="5"/>
  <c r="AB680" i="5"/>
  <c r="AB691" i="5"/>
  <c r="AB696" i="5"/>
  <c r="F711" i="5"/>
  <c r="X711" i="5"/>
  <c r="J711" i="5"/>
  <c r="I711" i="5"/>
  <c r="F727" i="5"/>
  <c r="X727" i="5"/>
  <c r="J727" i="5"/>
  <c r="I727" i="5"/>
  <c r="F743" i="5"/>
  <c r="X743" i="5"/>
  <c r="J743" i="5"/>
  <c r="I743" i="5"/>
  <c r="S751" i="5"/>
  <c r="AB753" i="5"/>
  <c r="S761" i="5"/>
  <c r="AB761" i="5"/>
  <c r="AB771" i="5"/>
  <c r="S771" i="5"/>
  <c r="S777" i="5"/>
  <c r="AB777" i="5"/>
  <c r="AB787" i="5"/>
  <c r="S787" i="5"/>
  <c r="R793" i="5"/>
  <c r="J793" i="5"/>
  <c r="I793" i="5"/>
  <c r="H793" i="5"/>
  <c r="F793" i="5"/>
  <c r="X793" i="5"/>
  <c r="H596" i="5"/>
  <c r="S602" i="5"/>
  <c r="H604" i="5"/>
  <c r="H608" i="5"/>
  <c r="S610" i="5"/>
  <c r="H612" i="5"/>
  <c r="S614" i="5"/>
  <c r="H616" i="5"/>
  <c r="S618" i="5"/>
  <c r="H620" i="5"/>
  <c r="S622" i="5"/>
  <c r="H624" i="5"/>
  <c r="S626" i="5"/>
  <c r="H628" i="5"/>
  <c r="S630" i="5"/>
  <c r="S634" i="5"/>
  <c r="H636" i="5"/>
  <c r="S638" i="5"/>
  <c r="H640" i="5"/>
  <c r="S642" i="5"/>
  <c r="H644" i="5"/>
  <c r="S646" i="5"/>
  <c r="S650" i="5"/>
  <c r="H652" i="5"/>
  <c r="S654" i="5"/>
  <c r="H656" i="5"/>
  <c r="S658" i="5"/>
  <c r="S662" i="5"/>
  <c r="H664" i="5"/>
  <c r="S666" i="5"/>
  <c r="S670" i="5"/>
  <c r="H672" i="5"/>
  <c r="S674" i="5"/>
  <c r="H679" i="5"/>
  <c r="AB681" i="5"/>
  <c r="F690" i="5"/>
  <c r="F691" i="5"/>
  <c r="X691" i="5"/>
  <c r="I691" i="5"/>
  <c r="H692" i="5"/>
  <c r="R692" i="5"/>
  <c r="H695" i="5"/>
  <c r="AB697" i="5"/>
  <c r="S705" i="5"/>
  <c r="R707" i="5"/>
  <c r="H709" i="5"/>
  <c r="X712" i="5"/>
  <c r="J713" i="5"/>
  <c r="I713" i="5"/>
  <c r="F713" i="5"/>
  <c r="X713" i="5"/>
  <c r="AB717" i="5"/>
  <c r="S721" i="5"/>
  <c r="R723" i="5"/>
  <c r="H725" i="5"/>
  <c r="J729" i="5"/>
  <c r="I729" i="5"/>
  <c r="F729" i="5"/>
  <c r="X729" i="5"/>
  <c r="H732" i="5"/>
  <c r="R732" i="5"/>
  <c r="AB733" i="5"/>
  <c r="R734" i="5"/>
  <c r="H734" i="5"/>
  <c r="S737" i="5"/>
  <c r="H741" i="5"/>
  <c r="X744" i="5"/>
  <c r="J745" i="5"/>
  <c r="I745" i="5"/>
  <c r="F745" i="5"/>
  <c r="X745" i="5"/>
  <c r="F751" i="5"/>
  <c r="X751" i="5"/>
  <c r="J751" i="5"/>
  <c r="I751" i="5"/>
  <c r="J753" i="5"/>
  <c r="I753" i="5"/>
  <c r="H753" i="5"/>
  <c r="F753" i="5"/>
  <c r="X753" i="5"/>
  <c r="F754" i="5"/>
  <c r="J761" i="5"/>
  <c r="I761" i="5"/>
  <c r="H761" i="5"/>
  <c r="F761" i="5"/>
  <c r="X761" i="5"/>
  <c r="R767" i="5"/>
  <c r="H771" i="5"/>
  <c r="F771" i="5"/>
  <c r="X771" i="5"/>
  <c r="J771" i="5"/>
  <c r="I771" i="5"/>
  <c r="J777" i="5"/>
  <c r="I777" i="5"/>
  <c r="H777" i="5"/>
  <c r="F777" i="5"/>
  <c r="X777" i="5"/>
  <c r="R783" i="5"/>
  <c r="H787" i="5"/>
  <c r="F787" i="5"/>
  <c r="X787" i="5"/>
  <c r="J787" i="5"/>
  <c r="I787" i="5"/>
  <c r="R789" i="5"/>
  <c r="AB799" i="5"/>
  <c r="S799" i="5"/>
  <c r="H803" i="5"/>
  <c r="F803" i="5"/>
  <c r="X803" i="5"/>
  <c r="R803" i="5"/>
  <c r="J803" i="5"/>
  <c r="I803" i="5"/>
  <c r="I832" i="5"/>
  <c r="H832" i="5"/>
  <c r="X832" i="5"/>
  <c r="R832" i="5"/>
  <c r="J832" i="5"/>
  <c r="F832" i="5"/>
  <c r="I596" i="5"/>
  <c r="I604" i="5"/>
  <c r="I608" i="5"/>
  <c r="I612" i="5"/>
  <c r="I616" i="5"/>
  <c r="I620" i="5"/>
  <c r="I624" i="5"/>
  <c r="I628" i="5"/>
  <c r="I636" i="5"/>
  <c r="I640" i="5"/>
  <c r="I644" i="5"/>
  <c r="J679" i="5"/>
  <c r="F681" i="5"/>
  <c r="S683" i="5"/>
  <c r="X686" i="5"/>
  <c r="AB687" i="5"/>
  <c r="S689" i="5"/>
  <c r="H690" i="5"/>
  <c r="AB692" i="5"/>
  <c r="J695" i="5"/>
  <c r="F697" i="5"/>
  <c r="S699" i="5"/>
  <c r="X702" i="5"/>
  <c r="AB703" i="5"/>
  <c r="S707" i="5"/>
  <c r="R709" i="5"/>
  <c r="H711" i="5"/>
  <c r="F712" i="5"/>
  <c r="X714" i="5"/>
  <c r="AB719" i="5"/>
  <c r="S723" i="5"/>
  <c r="J724" i="5"/>
  <c r="R725" i="5"/>
  <c r="I726" i="5"/>
  <c r="H727" i="5"/>
  <c r="F728" i="5"/>
  <c r="X730" i="5"/>
  <c r="F731" i="5"/>
  <c r="X731" i="5"/>
  <c r="J731" i="5"/>
  <c r="I731" i="5"/>
  <c r="AB735" i="5"/>
  <c r="S739" i="5"/>
  <c r="J740" i="5"/>
  <c r="R741" i="5"/>
  <c r="I742" i="5"/>
  <c r="H743" i="5"/>
  <c r="X746" i="5"/>
  <c r="AB749" i="5"/>
  <c r="AB759" i="5"/>
  <c r="S759" i="5"/>
  <c r="S765" i="5"/>
  <c r="AB765" i="5"/>
  <c r="AB775" i="5"/>
  <c r="S775" i="5"/>
  <c r="S781" i="5"/>
  <c r="AB781" i="5"/>
  <c r="AB791" i="5"/>
  <c r="S791" i="5"/>
  <c r="AB795" i="5"/>
  <c r="S795" i="5"/>
  <c r="H799" i="5"/>
  <c r="F799" i="5"/>
  <c r="X799" i="5"/>
  <c r="J799" i="5"/>
  <c r="I799" i="5"/>
  <c r="J596" i="5"/>
  <c r="J604" i="5"/>
  <c r="J608" i="5"/>
  <c r="J612" i="5"/>
  <c r="J616" i="5"/>
  <c r="J620" i="5"/>
  <c r="J624" i="5"/>
  <c r="J628" i="5"/>
  <c r="R679" i="5"/>
  <c r="F686" i="5"/>
  <c r="F687" i="5"/>
  <c r="X687" i="5"/>
  <c r="I687" i="5"/>
  <c r="J689" i="5"/>
  <c r="I689" i="5"/>
  <c r="X689" i="5"/>
  <c r="F702" i="5"/>
  <c r="F703" i="5"/>
  <c r="X703" i="5"/>
  <c r="I703" i="5"/>
  <c r="AB705" i="5"/>
  <c r="R706" i="5"/>
  <c r="H706" i="5"/>
  <c r="R711" i="5"/>
  <c r="J717" i="5"/>
  <c r="I717" i="5"/>
  <c r="F717" i="5"/>
  <c r="X717" i="5"/>
  <c r="H720" i="5"/>
  <c r="R720" i="5"/>
  <c r="AB721" i="5"/>
  <c r="R722" i="5"/>
  <c r="H722" i="5"/>
  <c r="R727" i="5"/>
  <c r="J733" i="5"/>
  <c r="I733" i="5"/>
  <c r="F733" i="5"/>
  <c r="X733" i="5"/>
  <c r="AB737" i="5"/>
  <c r="R738" i="5"/>
  <c r="H738" i="5"/>
  <c r="R743" i="5"/>
  <c r="J749" i="5"/>
  <c r="I749" i="5"/>
  <c r="H749" i="5"/>
  <c r="F749" i="5"/>
  <c r="X749" i="5"/>
  <c r="H759" i="5"/>
  <c r="F759" i="5"/>
  <c r="X759" i="5"/>
  <c r="J759" i="5"/>
  <c r="I759" i="5"/>
  <c r="H775" i="5"/>
  <c r="F775" i="5"/>
  <c r="X775" i="5"/>
  <c r="J775" i="5"/>
  <c r="I775" i="5"/>
  <c r="H791" i="5"/>
  <c r="F791" i="5"/>
  <c r="X791" i="5"/>
  <c r="J791" i="5"/>
  <c r="I791" i="5"/>
  <c r="H795" i="5"/>
  <c r="F795" i="5"/>
  <c r="X795" i="5"/>
  <c r="J795" i="5"/>
  <c r="I795" i="5"/>
  <c r="X804" i="5"/>
  <c r="R804" i="5"/>
  <c r="J804" i="5"/>
  <c r="I804" i="5"/>
  <c r="H804" i="5"/>
  <c r="F804" i="5"/>
  <c r="I840" i="5"/>
  <c r="H840" i="5"/>
  <c r="X840" i="5"/>
  <c r="R840" i="5"/>
  <c r="J840" i="5"/>
  <c r="F840" i="5"/>
  <c r="AB683" i="5"/>
  <c r="AB688" i="5"/>
  <c r="AB699" i="5"/>
  <c r="AB704" i="5"/>
  <c r="F719" i="5"/>
  <c r="X719" i="5"/>
  <c r="J719" i="5"/>
  <c r="I719" i="5"/>
  <c r="F735" i="5"/>
  <c r="X735" i="5"/>
  <c r="J735" i="5"/>
  <c r="I735" i="5"/>
  <c r="S753" i="5"/>
  <c r="R754" i="5"/>
  <c r="J754" i="5"/>
  <c r="H754" i="5"/>
  <c r="AB763" i="5"/>
  <c r="S763" i="5"/>
  <c r="S769" i="5"/>
  <c r="AB769" i="5"/>
  <c r="AB779" i="5"/>
  <c r="S779" i="5"/>
  <c r="S785" i="5"/>
  <c r="AB785" i="5"/>
  <c r="H820" i="5"/>
  <c r="X820" i="5"/>
  <c r="R820" i="5"/>
  <c r="J820" i="5"/>
  <c r="I820" i="5"/>
  <c r="F820" i="5"/>
  <c r="X917" i="5"/>
  <c r="R917" i="5"/>
  <c r="I917" i="5"/>
  <c r="J917" i="5"/>
  <c r="H917" i="5"/>
  <c r="F917" i="5"/>
  <c r="R756" i="5"/>
  <c r="R768" i="5"/>
  <c r="R776" i="5"/>
  <c r="R780" i="5"/>
  <c r="R784" i="5"/>
  <c r="R788" i="5"/>
  <c r="R796" i="5"/>
  <c r="R800" i="5"/>
  <c r="S804" i="5"/>
  <c r="H805" i="5"/>
  <c r="H807" i="5"/>
  <c r="S809" i="5"/>
  <c r="X814" i="5"/>
  <c r="H818" i="5"/>
  <c r="H819" i="5"/>
  <c r="F822" i="5"/>
  <c r="AB828" i="5"/>
  <c r="H854" i="5"/>
  <c r="AB858" i="5"/>
  <c r="AB859" i="5"/>
  <c r="AB862" i="5"/>
  <c r="F871" i="5"/>
  <c r="S875" i="5"/>
  <c r="I887" i="5"/>
  <c r="X887" i="5"/>
  <c r="R887" i="5"/>
  <c r="H887" i="5"/>
  <c r="J979" i="5"/>
  <c r="I979" i="5"/>
  <c r="H979" i="5"/>
  <c r="X979" i="5"/>
  <c r="F979" i="5"/>
  <c r="R979" i="5"/>
  <c r="J1051" i="5"/>
  <c r="I1051" i="5"/>
  <c r="H1051" i="5"/>
  <c r="X1051" i="5"/>
  <c r="F1051" i="5"/>
  <c r="R1051" i="5"/>
  <c r="AB1091" i="5"/>
  <c r="S1091" i="5"/>
  <c r="AB754" i="5"/>
  <c r="H758" i="5"/>
  <c r="AB758" i="5"/>
  <c r="H762" i="5"/>
  <c r="AB762" i="5"/>
  <c r="H766" i="5"/>
  <c r="AB766" i="5"/>
  <c r="H770" i="5"/>
  <c r="AB770" i="5"/>
  <c r="H774" i="5"/>
  <c r="AB774" i="5"/>
  <c r="H778" i="5"/>
  <c r="AB778" i="5"/>
  <c r="H782" i="5"/>
  <c r="AB782" i="5"/>
  <c r="H786" i="5"/>
  <c r="AB786" i="5"/>
  <c r="H790" i="5"/>
  <c r="AB790" i="5"/>
  <c r="H794" i="5"/>
  <c r="AB794" i="5"/>
  <c r="H798" i="5"/>
  <c r="AB798" i="5"/>
  <c r="H802" i="5"/>
  <c r="AB802" i="5"/>
  <c r="I805" i="5"/>
  <c r="F808" i="5"/>
  <c r="F811" i="5"/>
  <c r="R811" i="5"/>
  <c r="F814" i="5"/>
  <c r="AB815" i="5"/>
  <c r="S817" i="5"/>
  <c r="R833" i="5"/>
  <c r="J833" i="5"/>
  <c r="I833" i="5"/>
  <c r="X833" i="5"/>
  <c r="R841" i="5"/>
  <c r="J841" i="5"/>
  <c r="I841" i="5"/>
  <c r="X841" i="5"/>
  <c r="X842" i="5"/>
  <c r="R842" i="5"/>
  <c r="I842" i="5"/>
  <c r="J849" i="5"/>
  <c r="X849" i="5"/>
  <c r="S863" i="5"/>
  <c r="AB866" i="5"/>
  <c r="AB874" i="5"/>
  <c r="AB875" i="5"/>
  <c r="AB878" i="5"/>
  <c r="S891" i="5"/>
  <c r="X897" i="5"/>
  <c r="R897" i="5"/>
  <c r="I897" i="5"/>
  <c r="F897" i="5"/>
  <c r="H897" i="5"/>
  <c r="I907" i="5"/>
  <c r="X907" i="5"/>
  <c r="J907" i="5"/>
  <c r="H907" i="5"/>
  <c r="F907" i="5"/>
  <c r="R907" i="5"/>
  <c r="AB922" i="5"/>
  <c r="S927" i="5"/>
  <c r="AB951" i="5"/>
  <c r="S951" i="5"/>
  <c r="R992" i="5"/>
  <c r="J992" i="5"/>
  <c r="I992" i="5"/>
  <c r="X992" i="5"/>
  <c r="H992" i="5"/>
  <c r="F992" i="5"/>
  <c r="AB1043" i="5"/>
  <c r="S1043" i="5"/>
  <c r="J817" i="5"/>
  <c r="X817" i="5"/>
  <c r="AB882" i="5"/>
  <c r="AB890" i="5"/>
  <c r="R904" i="5"/>
  <c r="I904" i="5"/>
  <c r="H904" i="5"/>
  <c r="X904" i="5"/>
  <c r="I919" i="5"/>
  <c r="X919" i="5"/>
  <c r="F919" i="5"/>
  <c r="R919" i="5"/>
  <c r="H919" i="5"/>
  <c r="I927" i="5"/>
  <c r="X927" i="5"/>
  <c r="R927" i="5"/>
  <c r="J927" i="5"/>
  <c r="H927" i="5"/>
  <c r="AB987" i="5"/>
  <c r="S987" i="5"/>
  <c r="J1083" i="5"/>
  <c r="I1083" i="5"/>
  <c r="H1083" i="5"/>
  <c r="X1083" i="5"/>
  <c r="F1083" i="5"/>
  <c r="R1083" i="5"/>
  <c r="J758" i="5"/>
  <c r="J762" i="5"/>
  <c r="J766" i="5"/>
  <c r="J770" i="5"/>
  <c r="J774" i="5"/>
  <c r="J778" i="5"/>
  <c r="J782" i="5"/>
  <c r="J786" i="5"/>
  <c r="J790" i="5"/>
  <c r="AB793" i="5"/>
  <c r="J794" i="5"/>
  <c r="AB797" i="5"/>
  <c r="J798" i="5"/>
  <c r="AB801" i="5"/>
  <c r="J802" i="5"/>
  <c r="S803" i="5"/>
  <c r="R805" i="5"/>
  <c r="I808" i="5"/>
  <c r="AB809" i="5"/>
  <c r="AB812" i="5"/>
  <c r="J814" i="5"/>
  <c r="AB817" i="5"/>
  <c r="R818" i="5"/>
  <c r="I818" i="5"/>
  <c r="S825" i="5"/>
  <c r="I828" i="5"/>
  <c r="X854" i="5"/>
  <c r="R854" i="5"/>
  <c r="F854" i="5"/>
  <c r="I854" i="5"/>
  <c r="X858" i="5"/>
  <c r="R858" i="5"/>
  <c r="I858" i="5"/>
  <c r="H858" i="5"/>
  <c r="F858" i="5"/>
  <c r="X862" i="5"/>
  <c r="R862" i="5"/>
  <c r="J862" i="5"/>
  <c r="I862" i="5"/>
  <c r="F862" i="5"/>
  <c r="AB894" i="5"/>
  <c r="S895" i="5"/>
  <c r="X902" i="5"/>
  <c r="R902" i="5"/>
  <c r="H902" i="5"/>
  <c r="F902" i="5"/>
  <c r="I902" i="5"/>
  <c r="F904" i="5"/>
  <c r="AB910" i="5"/>
  <c r="J919" i="5"/>
  <c r="X922" i="5"/>
  <c r="R922" i="5"/>
  <c r="J922" i="5"/>
  <c r="I922" i="5"/>
  <c r="H922" i="5"/>
  <c r="F922" i="5"/>
  <c r="F927" i="5"/>
  <c r="I935" i="5"/>
  <c r="X935" i="5"/>
  <c r="F935" i="5"/>
  <c r="R935" i="5"/>
  <c r="J935" i="5"/>
  <c r="H935" i="5"/>
  <c r="I943" i="5"/>
  <c r="X943" i="5"/>
  <c r="R943" i="5"/>
  <c r="J943" i="5"/>
  <c r="F943" i="5"/>
  <c r="R960" i="5"/>
  <c r="J960" i="5"/>
  <c r="I960" i="5"/>
  <c r="H960" i="5"/>
  <c r="F960" i="5"/>
  <c r="X960" i="5"/>
  <c r="AB968" i="5"/>
  <c r="J991" i="5"/>
  <c r="I991" i="5"/>
  <c r="H991" i="5"/>
  <c r="X991" i="5"/>
  <c r="F991" i="5"/>
  <c r="R991" i="5"/>
  <c r="J1035" i="5"/>
  <c r="I1035" i="5"/>
  <c r="H1035" i="5"/>
  <c r="X1035" i="5"/>
  <c r="F1035" i="5"/>
  <c r="R1035" i="5"/>
  <c r="AB1075" i="5"/>
  <c r="S1075" i="5"/>
  <c r="S805" i="5"/>
  <c r="J808" i="5"/>
  <c r="R822" i="5"/>
  <c r="I822" i="5"/>
  <c r="S829" i="5"/>
  <c r="F836" i="5"/>
  <c r="F844" i="5"/>
  <c r="X853" i="5"/>
  <c r="R853" i="5"/>
  <c r="I853" i="5"/>
  <c r="H853" i="5"/>
  <c r="F853" i="5"/>
  <c r="X874" i="5"/>
  <c r="R874" i="5"/>
  <c r="I874" i="5"/>
  <c r="H874" i="5"/>
  <c r="F874" i="5"/>
  <c r="X878" i="5"/>
  <c r="R878" i="5"/>
  <c r="J878" i="5"/>
  <c r="I878" i="5"/>
  <c r="F878" i="5"/>
  <c r="J904" i="5"/>
  <c r="H943" i="5"/>
  <c r="AB978" i="5"/>
  <c r="R1028" i="5"/>
  <c r="J1028" i="5"/>
  <c r="I1028" i="5"/>
  <c r="H1028" i="5"/>
  <c r="F1028" i="5"/>
  <c r="X1028" i="5"/>
  <c r="J1115" i="5"/>
  <c r="I1115" i="5"/>
  <c r="H1115" i="5"/>
  <c r="X1115" i="5"/>
  <c r="F1115" i="5"/>
  <c r="R1115" i="5"/>
  <c r="R1175" i="5"/>
  <c r="J1175" i="5"/>
  <c r="I1175" i="5"/>
  <c r="H1175" i="5"/>
  <c r="F1175" i="5"/>
  <c r="X1175" i="5"/>
  <c r="F807" i="5"/>
  <c r="R807" i="5"/>
  <c r="I811" i="5"/>
  <c r="AB813" i="5"/>
  <c r="F817" i="5"/>
  <c r="AB819" i="5"/>
  <c r="H824" i="5"/>
  <c r="X824" i="5"/>
  <c r="R824" i="5"/>
  <c r="AB825" i="5"/>
  <c r="R826" i="5"/>
  <c r="I826" i="5"/>
  <c r="J829" i="5"/>
  <c r="I829" i="5"/>
  <c r="X829" i="5"/>
  <c r="X830" i="5"/>
  <c r="R830" i="5"/>
  <c r="I830" i="5"/>
  <c r="X838" i="5"/>
  <c r="R838" i="5"/>
  <c r="I838" i="5"/>
  <c r="F842" i="5"/>
  <c r="X846" i="5"/>
  <c r="R846" i="5"/>
  <c r="I846" i="5"/>
  <c r="AB853" i="5"/>
  <c r="I859" i="5"/>
  <c r="X859" i="5"/>
  <c r="H859" i="5"/>
  <c r="F859" i="5"/>
  <c r="R859" i="5"/>
  <c r="S867" i="5"/>
  <c r="AB895" i="5"/>
  <c r="AB906" i="5"/>
  <c r="I913" i="5"/>
  <c r="AB916" i="5"/>
  <c r="I923" i="5"/>
  <c r="X923" i="5"/>
  <c r="J923" i="5"/>
  <c r="H923" i="5"/>
  <c r="F923" i="5"/>
  <c r="R923" i="5"/>
  <c r="I959" i="5"/>
  <c r="H959" i="5"/>
  <c r="X959" i="5"/>
  <c r="J959" i="5"/>
  <c r="F959" i="5"/>
  <c r="R959" i="5"/>
  <c r="AB1027" i="5"/>
  <c r="S1027" i="5"/>
  <c r="J1067" i="5"/>
  <c r="I1067" i="5"/>
  <c r="H1067" i="5"/>
  <c r="X1067" i="5"/>
  <c r="F1067" i="5"/>
  <c r="R1067" i="5"/>
  <c r="AB1107" i="5"/>
  <c r="S1107" i="5"/>
  <c r="I814" i="5"/>
  <c r="H817" i="5"/>
  <c r="F819" i="5"/>
  <c r="X819" i="5"/>
  <c r="R819" i="5"/>
  <c r="I819" i="5"/>
  <c r="H828" i="5"/>
  <c r="X828" i="5"/>
  <c r="R828" i="5"/>
  <c r="I855" i="5"/>
  <c r="X855" i="5"/>
  <c r="R855" i="5"/>
  <c r="H855" i="5"/>
  <c r="AB857" i="5"/>
  <c r="AB861" i="5"/>
  <c r="AB869" i="5"/>
  <c r="I875" i="5"/>
  <c r="X875" i="5"/>
  <c r="H875" i="5"/>
  <c r="F875" i="5"/>
  <c r="R875" i="5"/>
  <c r="S883" i="5"/>
  <c r="X885" i="5"/>
  <c r="R885" i="5"/>
  <c r="I885" i="5"/>
  <c r="H885" i="5"/>
  <c r="F885" i="5"/>
  <c r="X894" i="5"/>
  <c r="R894" i="5"/>
  <c r="J894" i="5"/>
  <c r="I894" i="5"/>
  <c r="F894" i="5"/>
  <c r="I903" i="5"/>
  <c r="X903" i="5"/>
  <c r="F903" i="5"/>
  <c r="R903" i="5"/>
  <c r="H903" i="5"/>
  <c r="S911" i="5"/>
  <c r="R920" i="5"/>
  <c r="I920" i="5"/>
  <c r="H920" i="5"/>
  <c r="X920" i="5"/>
  <c r="AB926" i="5"/>
  <c r="I947" i="5"/>
  <c r="X947" i="5"/>
  <c r="R947" i="5"/>
  <c r="J947" i="5"/>
  <c r="H947" i="5"/>
  <c r="F947" i="5"/>
  <c r="I963" i="5"/>
  <c r="H963" i="5"/>
  <c r="X963" i="5"/>
  <c r="F963" i="5"/>
  <c r="R963" i="5"/>
  <c r="J963" i="5"/>
  <c r="AB967" i="5"/>
  <c r="S967" i="5"/>
  <c r="AB1059" i="5"/>
  <c r="S1059" i="5"/>
  <c r="AB808" i="5"/>
  <c r="H808" i="5"/>
  <c r="X808" i="5"/>
  <c r="AB814" i="5"/>
  <c r="I817" i="5"/>
  <c r="F823" i="5"/>
  <c r="X823" i="5"/>
  <c r="R823" i="5"/>
  <c r="I823" i="5"/>
  <c r="I836" i="5"/>
  <c r="H836" i="5"/>
  <c r="X836" i="5"/>
  <c r="R836" i="5"/>
  <c r="I844" i="5"/>
  <c r="H844" i="5"/>
  <c r="X844" i="5"/>
  <c r="R844" i="5"/>
  <c r="F855" i="5"/>
  <c r="I871" i="5"/>
  <c r="X871" i="5"/>
  <c r="R871" i="5"/>
  <c r="H871" i="5"/>
  <c r="J875" i="5"/>
  <c r="I891" i="5"/>
  <c r="X891" i="5"/>
  <c r="H891" i="5"/>
  <c r="F891" i="5"/>
  <c r="R891" i="5"/>
  <c r="J903" i="5"/>
  <c r="X906" i="5"/>
  <c r="R906" i="5"/>
  <c r="J906" i="5"/>
  <c r="I906" i="5"/>
  <c r="H906" i="5"/>
  <c r="F906" i="5"/>
  <c r="X918" i="5"/>
  <c r="R918" i="5"/>
  <c r="H918" i="5"/>
  <c r="F918" i="5"/>
  <c r="I918" i="5"/>
  <c r="F920" i="5"/>
  <c r="X934" i="5"/>
  <c r="R934" i="5"/>
  <c r="H934" i="5"/>
  <c r="J934" i="5"/>
  <c r="I934" i="5"/>
  <c r="F934" i="5"/>
  <c r="X961" i="5"/>
  <c r="R961" i="5"/>
  <c r="I961" i="5"/>
  <c r="J961" i="5"/>
  <c r="H961" i="5"/>
  <c r="F961" i="5"/>
  <c r="J1099" i="5"/>
  <c r="I1099" i="5"/>
  <c r="H1099" i="5"/>
  <c r="X1099" i="5"/>
  <c r="F1099" i="5"/>
  <c r="R1099" i="5"/>
  <c r="I863" i="5"/>
  <c r="X863" i="5"/>
  <c r="I879" i="5"/>
  <c r="X879" i="5"/>
  <c r="I895" i="5"/>
  <c r="X895" i="5"/>
  <c r="I911" i="5"/>
  <c r="X911" i="5"/>
  <c r="AB932" i="5"/>
  <c r="X949" i="5"/>
  <c r="R949" i="5"/>
  <c r="I949" i="5"/>
  <c r="F957" i="5"/>
  <c r="X973" i="5"/>
  <c r="R973" i="5"/>
  <c r="I973" i="5"/>
  <c r="AB995" i="5"/>
  <c r="X1012" i="5"/>
  <c r="AB1123" i="5"/>
  <c r="S1123" i="5"/>
  <c r="AB1151" i="5"/>
  <c r="AB1353" i="5"/>
  <c r="S1353" i="5"/>
  <c r="H883" i="5"/>
  <c r="H899" i="5"/>
  <c r="H915" i="5"/>
  <c r="H931" i="5"/>
  <c r="F932" i="5"/>
  <c r="R936" i="5"/>
  <c r="I936" i="5"/>
  <c r="X938" i="5"/>
  <c r="R938" i="5"/>
  <c r="J938" i="5"/>
  <c r="I939" i="5"/>
  <c r="X939" i="5"/>
  <c r="J939" i="5"/>
  <c r="F946" i="5"/>
  <c r="F953" i="5"/>
  <c r="R984" i="5"/>
  <c r="J984" i="5"/>
  <c r="I984" i="5"/>
  <c r="X984" i="5"/>
  <c r="R996" i="5"/>
  <c r="J996" i="5"/>
  <c r="I996" i="5"/>
  <c r="H996" i="5"/>
  <c r="F996" i="5"/>
  <c r="AB1002" i="5"/>
  <c r="AB1011" i="5"/>
  <c r="AB1018" i="5"/>
  <c r="R1024" i="5"/>
  <c r="J1024" i="5"/>
  <c r="I1024" i="5"/>
  <c r="F1024" i="5"/>
  <c r="X1024" i="5"/>
  <c r="R1120" i="5"/>
  <c r="J1120" i="5"/>
  <c r="I1120" i="5"/>
  <c r="H1120" i="5"/>
  <c r="F1120" i="5"/>
  <c r="X1120" i="5"/>
  <c r="AB1141" i="5"/>
  <c r="S1141" i="5"/>
  <c r="AB1142" i="5"/>
  <c r="AB1454" i="5"/>
  <c r="S1454" i="5"/>
  <c r="AB963" i="5"/>
  <c r="AB974" i="5"/>
  <c r="R1008" i="5"/>
  <c r="J1008" i="5"/>
  <c r="I1008" i="5"/>
  <c r="X1008" i="5"/>
  <c r="J1027" i="5"/>
  <c r="I1027" i="5"/>
  <c r="H1027" i="5"/>
  <c r="X1027" i="5"/>
  <c r="R1027" i="5"/>
  <c r="F1027" i="5"/>
  <c r="R1040" i="5"/>
  <c r="J1040" i="5"/>
  <c r="I1040" i="5"/>
  <c r="H1040" i="5"/>
  <c r="F1040" i="5"/>
  <c r="X1040" i="5"/>
  <c r="R1056" i="5"/>
  <c r="J1056" i="5"/>
  <c r="I1056" i="5"/>
  <c r="H1056" i="5"/>
  <c r="F1056" i="5"/>
  <c r="X1056" i="5"/>
  <c r="R1088" i="5"/>
  <c r="J1088" i="5"/>
  <c r="I1088" i="5"/>
  <c r="H1088" i="5"/>
  <c r="F1088" i="5"/>
  <c r="X1088" i="5"/>
  <c r="R1104" i="5"/>
  <c r="J1104" i="5"/>
  <c r="I1104" i="5"/>
  <c r="H1104" i="5"/>
  <c r="F1104" i="5"/>
  <c r="X1104" i="5"/>
  <c r="J1154" i="5"/>
  <c r="I1154" i="5"/>
  <c r="H1154" i="5"/>
  <c r="F1154" i="5"/>
  <c r="X1154" i="5"/>
  <c r="R1154" i="5"/>
  <c r="H1161" i="5"/>
  <c r="J1161" i="5"/>
  <c r="I1161" i="5"/>
  <c r="F1161" i="5"/>
  <c r="X1161" i="5"/>
  <c r="R1161" i="5"/>
  <c r="AB1181" i="5"/>
  <c r="S1181" i="5"/>
  <c r="R860" i="5"/>
  <c r="I860" i="5"/>
  <c r="R876" i="5"/>
  <c r="I876" i="5"/>
  <c r="R892" i="5"/>
  <c r="I892" i="5"/>
  <c r="H895" i="5"/>
  <c r="R908" i="5"/>
  <c r="I908" i="5"/>
  <c r="H911" i="5"/>
  <c r="R924" i="5"/>
  <c r="I924" i="5"/>
  <c r="X937" i="5"/>
  <c r="R937" i="5"/>
  <c r="I937" i="5"/>
  <c r="X941" i="5"/>
  <c r="R941" i="5"/>
  <c r="I941" i="5"/>
  <c r="I946" i="5"/>
  <c r="J951" i="5"/>
  <c r="I955" i="5"/>
  <c r="H955" i="5"/>
  <c r="X955" i="5"/>
  <c r="R955" i="5"/>
  <c r="X957" i="5"/>
  <c r="R957" i="5"/>
  <c r="I957" i="5"/>
  <c r="H957" i="5"/>
  <c r="H965" i="5"/>
  <c r="J967" i="5"/>
  <c r="J971" i="5"/>
  <c r="R976" i="5"/>
  <c r="J976" i="5"/>
  <c r="I976" i="5"/>
  <c r="X976" i="5"/>
  <c r="J995" i="5"/>
  <c r="I995" i="5"/>
  <c r="H995" i="5"/>
  <c r="X995" i="5"/>
  <c r="F995" i="5"/>
  <c r="AB1003" i="5"/>
  <c r="J1007" i="5"/>
  <c r="I1007" i="5"/>
  <c r="H1007" i="5"/>
  <c r="X1007" i="5"/>
  <c r="R1012" i="5"/>
  <c r="J1012" i="5"/>
  <c r="I1012" i="5"/>
  <c r="H1012" i="5"/>
  <c r="F1012" i="5"/>
  <c r="AB1019" i="5"/>
  <c r="J1023" i="5"/>
  <c r="I1023" i="5"/>
  <c r="H1023" i="5"/>
  <c r="X1023" i="5"/>
  <c r="AB1186" i="5"/>
  <c r="J1210" i="5"/>
  <c r="I1210" i="5"/>
  <c r="R1210" i="5"/>
  <c r="H1210" i="5"/>
  <c r="X1210" i="5"/>
  <c r="F1210" i="5"/>
  <c r="AB1264" i="5"/>
  <c r="AB855" i="5"/>
  <c r="AB860" i="5"/>
  <c r="J863" i="5"/>
  <c r="AB871" i="5"/>
  <c r="AB876" i="5"/>
  <c r="J879" i="5"/>
  <c r="AB887" i="5"/>
  <c r="AB892" i="5"/>
  <c r="J895" i="5"/>
  <c r="S899" i="5"/>
  <c r="AB903" i="5"/>
  <c r="AB908" i="5"/>
  <c r="J911" i="5"/>
  <c r="S915" i="5"/>
  <c r="AB919" i="5"/>
  <c r="X924" i="5"/>
  <c r="AB924" i="5"/>
  <c r="F936" i="5"/>
  <c r="F937" i="5"/>
  <c r="AB959" i="5"/>
  <c r="AB979" i="5"/>
  <c r="AB994" i="5"/>
  <c r="R1000" i="5"/>
  <c r="J1000" i="5"/>
  <c r="I1000" i="5"/>
  <c r="X1000" i="5"/>
  <c r="S1011" i="5"/>
  <c r="J1119" i="5"/>
  <c r="I1119" i="5"/>
  <c r="H1119" i="5"/>
  <c r="X1119" i="5"/>
  <c r="R1119" i="5"/>
  <c r="F1119" i="5"/>
  <c r="R1133" i="5"/>
  <c r="J1133" i="5"/>
  <c r="I1133" i="5"/>
  <c r="F1133" i="5"/>
  <c r="H1133" i="5"/>
  <c r="X1133" i="5"/>
  <c r="J1170" i="5"/>
  <c r="I1170" i="5"/>
  <c r="R1170" i="5"/>
  <c r="H1170" i="5"/>
  <c r="F1170" i="5"/>
  <c r="X1170" i="5"/>
  <c r="AB1178" i="5"/>
  <c r="J1218" i="5"/>
  <c r="I1218" i="5"/>
  <c r="H1218" i="5"/>
  <c r="F1218" i="5"/>
  <c r="X1218" i="5"/>
  <c r="R1218" i="5"/>
  <c r="H1225" i="5"/>
  <c r="J1225" i="5"/>
  <c r="I1225" i="5"/>
  <c r="F1225" i="5"/>
  <c r="X1225" i="5"/>
  <c r="R1225" i="5"/>
  <c r="J1238" i="5"/>
  <c r="I1238" i="5"/>
  <c r="F1238" i="5"/>
  <c r="X1238" i="5"/>
  <c r="R1238" i="5"/>
  <c r="AB1260" i="5"/>
  <c r="R1511" i="5"/>
  <c r="J1511" i="5"/>
  <c r="H1511" i="5"/>
  <c r="I1511" i="5"/>
  <c r="F1511" i="5"/>
  <c r="X1511" i="5"/>
  <c r="I883" i="5"/>
  <c r="X883" i="5"/>
  <c r="I899" i="5"/>
  <c r="X899" i="5"/>
  <c r="I915" i="5"/>
  <c r="X915" i="5"/>
  <c r="I931" i="5"/>
  <c r="X931" i="5"/>
  <c r="S943" i="5"/>
  <c r="I951" i="5"/>
  <c r="H951" i="5"/>
  <c r="X951" i="5"/>
  <c r="R952" i="5"/>
  <c r="J952" i="5"/>
  <c r="I952" i="5"/>
  <c r="X953" i="5"/>
  <c r="R953" i="5"/>
  <c r="I953" i="5"/>
  <c r="J953" i="5"/>
  <c r="X996" i="5"/>
  <c r="J999" i="5"/>
  <c r="I999" i="5"/>
  <c r="H999" i="5"/>
  <c r="X999" i="5"/>
  <c r="R999" i="5"/>
  <c r="J1011" i="5"/>
  <c r="I1011" i="5"/>
  <c r="H1011" i="5"/>
  <c r="X1011" i="5"/>
  <c r="F1011" i="5"/>
  <c r="AB1034" i="5"/>
  <c r="J1039" i="5"/>
  <c r="I1039" i="5"/>
  <c r="H1039" i="5"/>
  <c r="X1039" i="5"/>
  <c r="R1039" i="5"/>
  <c r="F1039" i="5"/>
  <c r="AB1050" i="5"/>
  <c r="J1055" i="5"/>
  <c r="I1055" i="5"/>
  <c r="H1055" i="5"/>
  <c r="X1055" i="5"/>
  <c r="R1055" i="5"/>
  <c r="F1055" i="5"/>
  <c r="AB1066" i="5"/>
  <c r="J1071" i="5"/>
  <c r="I1071" i="5"/>
  <c r="H1071" i="5"/>
  <c r="X1071" i="5"/>
  <c r="R1071" i="5"/>
  <c r="F1071" i="5"/>
  <c r="AB1082" i="5"/>
  <c r="J1087" i="5"/>
  <c r="I1087" i="5"/>
  <c r="H1087" i="5"/>
  <c r="X1087" i="5"/>
  <c r="R1087" i="5"/>
  <c r="F1087" i="5"/>
  <c r="AB1098" i="5"/>
  <c r="J1103" i="5"/>
  <c r="I1103" i="5"/>
  <c r="H1103" i="5"/>
  <c r="X1103" i="5"/>
  <c r="R1103" i="5"/>
  <c r="F1103" i="5"/>
  <c r="AB1114" i="5"/>
  <c r="AB1134" i="5"/>
  <c r="S1134" i="5"/>
  <c r="H1197" i="5"/>
  <c r="R1197" i="5"/>
  <c r="J1197" i="5"/>
  <c r="F1197" i="5"/>
  <c r="X1197" i="5"/>
  <c r="I1197" i="5"/>
  <c r="H1238" i="5"/>
  <c r="AB1256" i="5"/>
  <c r="S1416" i="5"/>
  <c r="AB1416" i="5"/>
  <c r="AB899" i="5"/>
  <c r="AB904" i="5"/>
  <c r="AB915" i="5"/>
  <c r="AB920" i="5"/>
  <c r="R932" i="5"/>
  <c r="I932" i="5"/>
  <c r="X933" i="5"/>
  <c r="R933" i="5"/>
  <c r="I933" i="5"/>
  <c r="J933" i="5"/>
  <c r="X946" i="5"/>
  <c r="R946" i="5"/>
  <c r="AB955" i="5"/>
  <c r="S963" i="5"/>
  <c r="R964" i="5"/>
  <c r="J964" i="5"/>
  <c r="I964" i="5"/>
  <c r="F964" i="5"/>
  <c r="I967" i="5"/>
  <c r="H967" i="5"/>
  <c r="X967" i="5"/>
  <c r="I971" i="5"/>
  <c r="H971" i="5"/>
  <c r="X971" i="5"/>
  <c r="R980" i="5"/>
  <c r="AB986" i="5"/>
  <c r="F1008" i="5"/>
  <c r="AB1010" i="5"/>
  <c r="AB1173" i="5"/>
  <c r="S1173" i="5"/>
  <c r="AB1198" i="5"/>
  <c r="S1198" i="5"/>
  <c r="AB1204" i="5"/>
  <c r="AB1236" i="5"/>
  <c r="AB1252" i="5"/>
  <c r="AB983" i="5"/>
  <c r="AB990" i="5"/>
  <c r="AB999" i="5"/>
  <c r="AB1006" i="5"/>
  <c r="AB1015" i="5"/>
  <c r="AB1022" i="5"/>
  <c r="AB1031" i="5"/>
  <c r="AB1038" i="5"/>
  <c r="AB1047" i="5"/>
  <c r="AB1054" i="5"/>
  <c r="AB1063" i="5"/>
  <c r="AB1070" i="5"/>
  <c r="AB1079" i="5"/>
  <c r="AB1086" i="5"/>
  <c r="AB1095" i="5"/>
  <c r="AB1102" i="5"/>
  <c r="AB1111" i="5"/>
  <c r="AB1118" i="5"/>
  <c r="AB1127" i="5"/>
  <c r="AB1130" i="5"/>
  <c r="AB1144" i="5"/>
  <c r="AB1150" i="5"/>
  <c r="R1155" i="5"/>
  <c r="J1155" i="5"/>
  <c r="I1155" i="5"/>
  <c r="J1174" i="5"/>
  <c r="I1174" i="5"/>
  <c r="F1174" i="5"/>
  <c r="X1174" i="5"/>
  <c r="J1182" i="5"/>
  <c r="I1182" i="5"/>
  <c r="X1182" i="5"/>
  <c r="H1182" i="5"/>
  <c r="R1219" i="5"/>
  <c r="J1219" i="5"/>
  <c r="I1219" i="5"/>
  <c r="AB1238" i="5"/>
  <c r="S1238" i="5"/>
  <c r="X1343" i="5"/>
  <c r="I1343" i="5"/>
  <c r="H1343" i="5"/>
  <c r="F1343" i="5"/>
  <c r="R1343" i="5"/>
  <c r="I1381" i="5"/>
  <c r="H1381" i="5"/>
  <c r="X1381" i="5"/>
  <c r="R1381" i="5"/>
  <c r="J1381" i="5"/>
  <c r="F1381" i="5"/>
  <c r="AB1466" i="5"/>
  <c r="S1466" i="5"/>
  <c r="AB1268" i="5"/>
  <c r="AB1272" i="5"/>
  <c r="AB1276" i="5"/>
  <c r="AB1280" i="5"/>
  <c r="AB1284" i="5"/>
  <c r="AB1288" i="5"/>
  <c r="AB1292" i="5"/>
  <c r="AB1296" i="5"/>
  <c r="AB1300" i="5"/>
  <c r="AB1304" i="5"/>
  <c r="AB1308" i="5"/>
  <c r="AB1312" i="5"/>
  <c r="AB1316" i="5"/>
  <c r="AB1320" i="5"/>
  <c r="AB1324" i="5"/>
  <c r="AB1328" i="5"/>
  <c r="AB1332" i="5"/>
  <c r="AB1348" i="5"/>
  <c r="X1359" i="5"/>
  <c r="I1359" i="5"/>
  <c r="R1359" i="5"/>
  <c r="J1359" i="5"/>
  <c r="H1359" i="5"/>
  <c r="F1359" i="5"/>
  <c r="X1371" i="5"/>
  <c r="I1371" i="5"/>
  <c r="H1371" i="5"/>
  <c r="F1371" i="5"/>
  <c r="R1371" i="5"/>
  <c r="J1371" i="5"/>
  <c r="X1387" i="5"/>
  <c r="I1387" i="5"/>
  <c r="H1387" i="5"/>
  <c r="F1387" i="5"/>
  <c r="R1387" i="5"/>
  <c r="J1387" i="5"/>
  <c r="AB1398" i="5"/>
  <c r="S1398" i="5"/>
  <c r="AB1414" i="5"/>
  <c r="S1414" i="5"/>
  <c r="X1500" i="5"/>
  <c r="J1500" i="5"/>
  <c r="I1500" i="5"/>
  <c r="H1500" i="5"/>
  <c r="R1500" i="5"/>
  <c r="F1500" i="5"/>
  <c r="R988" i="5"/>
  <c r="J988" i="5"/>
  <c r="I988" i="5"/>
  <c r="R1004" i="5"/>
  <c r="J1004" i="5"/>
  <c r="I1004" i="5"/>
  <c r="R1020" i="5"/>
  <c r="J1020" i="5"/>
  <c r="I1020" i="5"/>
  <c r="R1036" i="5"/>
  <c r="J1036" i="5"/>
  <c r="I1036" i="5"/>
  <c r="F1044" i="5"/>
  <c r="R1052" i="5"/>
  <c r="J1052" i="5"/>
  <c r="I1052" i="5"/>
  <c r="F1060" i="5"/>
  <c r="R1068" i="5"/>
  <c r="J1068" i="5"/>
  <c r="I1068" i="5"/>
  <c r="F1076" i="5"/>
  <c r="F1092" i="5"/>
  <c r="R1100" i="5"/>
  <c r="J1100" i="5"/>
  <c r="I1100" i="5"/>
  <c r="R1116" i="5"/>
  <c r="J1116" i="5"/>
  <c r="I1116" i="5"/>
  <c r="AB1135" i="5"/>
  <c r="J1137" i="5"/>
  <c r="I1137" i="5"/>
  <c r="H1137" i="5"/>
  <c r="F1137" i="5"/>
  <c r="I1146" i="5"/>
  <c r="J1146" i="5"/>
  <c r="H1146" i="5"/>
  <c r="F1146" i="5"/>
  <c r="R1147" i="5"/>
  <c r="J1147" i="5"/>
  <c r="I1147" i="5"/>
  <c r="H1153" i="5"/>
  <c r="R1153" i="5"/>
  <c r="J1153" i="5"/>
  <c r="I1153" i="5"/>
  <c r="X1153" i="5"/>
  <c r="AB1156" i="5"/>
  <c r="S1156" i="5"/>
  <c r="J1158" i="5"/>
  <c r="I1158" i="5"/>
  <c r="R1158" i="5"/>
  <c r="H1158" i="5"/>
  <c r="F1158" i="5"/>
  <c r="AB1180" i="5"/>
  <c r="R1183" i="5"/>
  <c r="I1183" i="5"/>
  <c r="H1183" i="5"/>
  <c r="F1183" i="5"/>
  <c r="AB1185" i="5"/>
  <c r="S1185" i="5"/>
  <c r="S1192" i="5"/>
  <c r="J1198" i="5"/>
  <c r="I1198" i="5"/>
  <c r="R1198" i="5"/>
  <c r="H1198" i="5"/>
  <c r="F1198" i="5"/>
  <c r="AB1206" i="5"/>
  <c r="S1206" i="5"/>
  <c r="X1215" i="5"/>
  <c r="H1217" i="5"/>
  <c r="R1217" i="5"/>
  <c r="J1217" i="5"/>
  <c r="I1217" i="5"/>
  <c r="X1217" i="5"/>
  <c r="AB1220" i="5"/>
  <c r="S1220" i="5"/>
  <c r="AB1242" i="5"/>
  <c r="AB1250" i="5"/>
  <c r="AB1411" i="5"/>
  <c r="S1411" i="5"/>
  <c r="R1535" i="5"/>
  <c r="J1535" i="5"/>
  <c r="I1535" i="5"/>
  <c r="H1535" i="5"/>
  <c r="F1535" i="5"/>
  <c r="X1535" i="5"/>
  <c r="R1543" i="5"/>
  <c r="J1543" i="5"/>
  <c r="I1543" i="5"/>
  <c r="H1543" i="5"/>
  <c r="F1543" i="5"/>
  <c r="X1543" i="5"/>
  <c r="AB931" i="5"/>
  <c r="AB936" i="5"/>
  <c r="AB947" i="5"/>
  <c r="AB971" i="5"/>
  <c r="AB975" i="5"/>
  <c r="AB982" i="5"/>
  <c r="S983" i="5"/>
  <c r="AB991" i="5"/>
  <c r="AB998" i="5"/>
  <c r="S999" i="5"/>
  <c r="AB1007" i="5"/>
  <c r="AB1014" i="5"/>
  <c r="S1015" i="5"/>
  <c r="AB1023" i="5"/>
  <c r="AB1030" i="5"/>
  <c r="S1031" i="5"/>
  <c r="AB1039" i="5"/>
  <c r="F1043" i="5"/>
  <c r="AB1046" i="5"/>
  <c r="S1047" i="5"/>
  <c r="AB1055" i="5"/>
  <c r="F1059" i="5"/>
  <c r="AB1062" i="5"/>
  <c r="S1063" i="5"/>
  <c r="AB1071" i="5"/>
  <c r="F1075" i="5"/>
  <c r="AB1078" i="5"/>
  <c r="S1079" i="5"/>
  <c r="AB1087" i="5"/>
  <c r="F1091" i="5"/>
  <c r="AB1094" i="5"/>
  <c r="S1095" i="5"/>
  <c r="AB1103" i="5"/>
  <c r="F1107" i="5"/>
  <c r="AB1110" i="5"/>
  <c r="S1111" i="5"/>
  <c r="AB1119" i="5"/>
  <c r="F1123" i="5"/>
  <c r="AB1126" i="5"/>
  <c r="S1127" i="5"/>
  <c r="S1130" i="5"/>
  <c r="S1144" i="5"/>
  <c r="X1149" i="5"/>
  <c r="F1155" i="5"/>
  <c r="R1187" i="5"/>
  <c r="J1187" i="5"/>
  <c r="I1187" i="5"/>
  <c r="X1198" i="5"/>
  <c r="J1206" i="5"/>
  <c r="I1206" i="5"/>
  <c r="F1206" i="5"/>
  <c r="X1206" i="5"/>
  <c r="J1214" i="5"/>
  <c r="I1214" i="5"/>
  <c r="X1214" i="5"/>
  <c r="H1214" i="5"/>
  <c r="F1219" i="5"/>
  <c r="J1246" i="5"/>
  <c r="I1246" i="5"/>
  <c r="X1246" i="5"/>
  <c r="H1246" i="5"/>
  <c r="R1340" i="5"/>
  <c r="I1340" i="5"/>
  <c r="H1340" i="5"/>
  <c r="F1340" i="5"/>
  <c r="X1340" i="5"/>
  <c r="R1370" i="5"/>
  <c r="J1370" i="5"/>
  <c r="I1370" i="5"/>
  <c r="H1370" i="5"/>
  <c r="F1370" i="5"/>
  <c r="X1370" i="5"/>
  <c r="R1016" i="5"/>
  <c r="J1016" i="5"/>
  <c r="I1016" i="5"/>
  <c r="R1032" i="5"/>
  <c r="J1032" i="5"/>
  <c r="I1032" i="5"/>
  <c r="R1048" i="5"/>
  <c r="J1048" i="5"/>
  <c r="I1048" i="5"/>
  <c r="R1064" i="5"/>
  <c r="J1064" i="5"/>
  <c r="I1064" i="5"/>
  <c r="R1080" i="5"/>
  <c r="J1080" i="5"/>
  <c r="I1080" i="5"/>
  <c r="R1096" i="5"/>
  <c r="J1096" i="5"/>
  <c r="I1096" i="5"/>
  <c r="R1112" i="5"/>
  <c r="J1112" i="5"/>
  <c r="I1112" i="5"/>
  <c r="R1128" i="5"/>
  <c r="J1128" i="5"/>
  <c r="I1128" i="5"/>
  <c r="I1130" i="5"/>
  <c r="J1130" i="5"/>
  <c r="H1130" i="5"/>
  <c r="F1130" i="5"/>
  <c r="F1140" i="5"/>
  <c r="AB1148" i="5"/>
  <c r="AB1154" i="5"/>
  <c r="X1190" i="5"/>
  <c r="AB1218" i="5"/>
  <c r="J1230" i="5"/>
  <c r="I1230" i="5"/>
  <c r="R1230" i="5"/>
  <c r="H1230" i="5"/>
  <c r="F1230" i="5"/>
  <c r="R1254" i="5"/>
  <c r="J1254" i="5"/>
  <c r="I1254" i="5"/>
  <c r="F1254" i="5"/>
  <c r="X1254" i="5"/>
  <c r="R1258" i="5"/>
  <c r="J1258" i="5"/>
  <c r="I1258" i="5"/>
  <c r="F1258" i="5"/>
  <c r="X1258" i="5"/>
  <c r="R1262" i="5"/>
  <c r="J1262" i="5"/>
  <c r="I1262" i="5"/>
  <c r="F1262" i="5"/>
  <c r="X1262" i="5"/>
  <c r="R1266" i="5"/>
  <c r="J1266" i="5"/>
  <c r="I1266" i="5"/>
  <c r="F1266" i="5"/>
  <c r="X1266" i="5"/>
  <c r="R1274" i="5"/>
  <c r="J1274" i="5"/>
  <c r="I1274" i="5"/>
  <c r="F1274" i="5"/>
  <c r="X1274" i="5"/>
  <c r="R1278" i="5"/>
  <c r="J1278" i="5"/>
  <c r="I1278" i="5"/>
  <c r="F1278" i="5"/>
  <c r="X1278" i="5"/>
  <c r="R1282" i="5"/>
  <c r="J1282" i="5"/>
  <c r="I1282" i="5"/>
  <c r="F1282" i="5"/>
  <c r="X1282" i="5"/>
  <c r="R1286" i="5"/>
  <c r="J1286" i="5"/>
  <c r="I1286" i="5"/>
  <c r="F1286" i="5"/>
  <c r="X1286" i="5"/>
  <c r="R1294" i="5"/>
  <c r="J1294" i="5"/>
  <c r="I1294" i="5"/>
  <c r="F1294" i="5"/>
  <c r="X1294" i="5"/>
  <c r="R1298" i="5"/>
  <c r="J1298" i="5"/>
  <c r="I1298" i="5"/>
  <c r="F1298" i="5"/>
  <c r="X1298" i="5"/>
  <c r="R1310" i="5"/>
  <c r="J1310" i="5"/>
  <c r="I1310" i="5"/>
  <c r="F1310" i="5"/>
  <c r="X1310" i="5"/>
  <c r="R1314" i="5"/>
  <c r="J1314" i="5"/>
  <c r="I1314" i="5"/>
  <c r="F1314" i="5"/>
  <c r="X1314" i="5"/>
  <c r="R1322" i="5"/>
  <c r="J1322" i="5"/>
  <c r="I1322" i="5"/>
  <c r="F1322" i="5"/>
  <c r="X1322" i="5"/>
  <c r="R1326" i="5"/>
  <c r="J1326" i="5"/>
  <c r="I1326" i="5"/>
  <c r="F1326" i="5"/>
  <c r="X1326" i="5"/>
  <c r="R1330" i="5"/>
  <c r="J1330" i="5"/>
  <c r="I1330" i="5"/>
  <c r="F1330" i="5"/>
  <c r="X1330" i="5"/>
  <c r="AB1366" i="5"/>
  <c r="AB1382" i="5"/>
  <c r="AB1386" i="5"/>
  <c r="AB1396" i="5"/>
  <c r="AB1405" i="5"/>
  <c r="H1430" i="5"/>
  <c r="X1430" i="5"/>
  <c r="F1430" i="5"/>
  <c r="R1430" i="5"/>
  <c r="I1430" i="5"/>
  <c r="J1430" i="5"/>
  <c r="S1492" i="5"/>
  <c r="AB1492" i="5"/>
  <c r="AB1026" i="5"/>
  <c r="AB1035" i="5"/>
  <c r="AB1042" i="5"/>
  <c r="AB1051" i="5"/>
  <c r="AB1058" i="5"/>
  <c r="AB1067" i="5"/>
  <c r="AB1074" i="5"/>
  <c r="AB1083" i="5"/>
  <c r="AB1090" i="5"/>
  <c r="AB1099" i="5"/>
  <c r="AB1106" i="5"/>
  <c r="AB1115" i="5"/>
  <c r="X1116" i="5"/>
  <c r="AB1122" i="5"/>
  <c r="AB1137" i="5"/>
  <c r="AB1139" i="5"/>
  <c r="AB1146" i="5"/>
  <c r="X1147" i="5"/>
  <c r="R1207" i="5"/>
  <c r="J1207" i="5"/>
  <c r="I1207" i="5"/>
  <c r="H1207" i="5"/>
  <c r="F1207" i="5"/>
  <c r="AB1213" i="5"/>
  <c r="S1213" i="5"/>
  <c r="X1230" i="5"/>
  <c r="J1234" i="5"/>
  <c r="I1234" i="5"/>
  <c r="R1234" i="5"/>
  <c r="F1234" i="5"/>
  <c r="R1247" i="5"/>
  <c r="I1247" i="5"/>
  <c r="H1247" i="5"/>
  <c r="F1247" i="5"/>
  <c r="AB1249" i="5"/>
  <c r="S1249" i="5"/>
  <c r="J1250" i="5"/>
  <c r="I1250" i="5"/>
  <c r="H1250" i="5"/>
  <c r="F1250" i="5"/>
  <c r="X1250" i="5"/>
  <c r="J1343" i="5"/>
  <c r="I1349" i="5"/>
  <c r="H1349" i="5"/>
  <c r="X1349" i="5"/>
  <c r="R1349" i="5"/>
  <c r="J1349" i="5"/>
  <c r="R1618" i="5"/>
  <c r="J1618" i="5"/>
  <c r="I1618" i="5"/>
  <c r="H1618" i="5"/>
  <c r="F1618" i="5"/>
  <c r="X1618" i="5"/>
  <c r="J1043" i="5"/>
  <c r="I1043" i="5"/>
  <c r="H1043" i="5"/>
  <c r="X1043" i="5"/>
  <c r="R1044" i="5"/>
  <c r="J1044" i="5"/>
  <c r="I1044" i="5"/>
  <c r="J1059" i="5"/>
  <c r="I1059" i="5"/>
  <c r="H1059" i="5"/>
  <c r="X1059" i="5"/>
  <c r="R1060" i="5"/>
  <c r="J1060" i="5"/>
  <c r="I1060" i="5"/>
  <c r="J1075" i="5"/>
  <c r="I1075" i="5"/>
  <c r="H1075" i="5"/>
  <c r="X1075" i="5"/>
  <c r="R1076" i="5"/>
  <c r="J1076" i="5"/>
  <c r="I1076" i="5"/>
  <c r="J1091" i="5"/>
  <c r="I1091" i="5"/>
  <c r="H1091" i="5"/>
  <c r="X1091" i="5"/>
  <c r="R1092" i="5"/>
  <c r="J1092" i="5"/>
  <c r="I1092" i="5"/>
  <c r="X1096" i="5"/>
  <c r="J1107" i="5"/>
  <c r="I1107" i="5"/>
  <c r="H1107" i="5"/>
  <c r="X1107" i="5"/>
  <c r="R1108" i="5"/>
  <c r="J1123" i="5"/>
  <c r="I1123" i="5"/>
  <c r="H1123" i="5"/>
  <c r="X1123" i="5"/>
  <c r="R1124" i="5"/>
  <c r="J1124" i="5"/>
  <c r="I1124" i="5"/>
  <c r="AB1132" i="5"/>
  <c r="X1140" i="5"/>
  <c r="R1140" i="5"/>
  <c r="J1140" i="5"/>
  <c r="I1140" i="5"/>
  <c r="X1146" i="5"/>
  <c r="R1149" i="5"/>
  <c r="J1149" i="5"/>
  <c r="I1149" i="5"/>
  <c r="F1149" i="5"/>
  <c r="AB1153" i="5"/>
  <c r="S1153" i="5"/>
  <c r="S1160" i="5"/>
  <c r="J1166" i="5"/>
  <c r="I1166" i="5"/>
  <c r="R1166" i="5"/>
  <c r="H1166" i="5"/>
  <c r="F1166" i="5"/>
  <c r="AB1174" i="5"/>
  <c r="S1174" i="5"/>
  <c r="H1185" i="5"/>
  <c r="R1185" i="5"/>
  <c r="J1185" i="5"/>
  <c r="I1185" i="5"/>
  <c r="X1185" i="5"/>
  <c r="AB1188" i="5"/>
  <c r="S1188" i="5"/>
  <c r="J1190" i="5"/>
  <c r="I1190" i="5"/>
  <c r="R1190" i="5"/>
  <c r="H1190" i="5"/>
  <c r="F1190" i="5"/>
  <c r="AB1212" i="5"/>
  <c r="R1215" i="5"/>
  <c r="I1215" i="5"/>
  <c r="H1215" i="5"/>
  <c r="F1215" i="5"/>
  <c r="AB1217" i="5"/>
  <c r="S1217" i="5"/>
  <c r="S1224" i="5"/>
  <c r="AB1245" i="5"/>
  <c r="S1245" i="5"/>
  <c r="X1335" i="5"/>
  <c r="I1335" i="5"/>
  <c r="H1335" i="5"/>
  <c r="F1335" i="5"/>
  <c r="X1351" i="5"/>
  <c r="I1351" i="5"/>
  <c r="F1351" i="5"/>
  <c r="S1355" i="5"/>
  <c r="I1361" i="5"/>
  <c r="H1361" i="5"/>
  <c r="X1361" i="5"/>
  <c r="F1361" i="5"/>
  <c r="AB1365" i="5"/>
  <c r="AB1385" i="5"/>
  <c r="S1385" i="5"/>
  <c r="X1391" i="5"/>
  <c r="I1391" i="5"/>
  <c r="R1391" i="5"/>
  <c r="J1391" i="5"/>
  <c r="H1391" i="5"/>
  <c r="R1394" i="5"/>
  <c r="J1394" i="5"/>
  <c r="X1394" i="5"/>
  <c r="S1400" i="5"/>
  <c r="AB1400" i="5"/>
  <c r="H1422" i="5"/>
  <c r="X1422" i="5"/>
  <c r="F1422" i="5"/>
  <c r="R1422" i="5"/>
  <c r="I1422" i="5"/>
  <c r="J1476" i="5"/>
  <c r="I1476" i="5"/>
  <c r="F1476" i="5"/>
  <c r="X1476" i="5"/>
  <c r="R1476" i="5"/>
  <c r="X1516" i="5"/>
  <c r="J1516" i="5"/>
  <c r="I1516" i="5"/>
  <c r="H1516" i="5"/>
  <c r="AB1518" i="5"/>
  <c r="S1518" i="5"/>
  <c r="R1539" i="5"/>
  <c r="J1539" i="5"/>
  <c r="I1539" i="5"/>
  <c r="H1539" i="5"/>
  <c r="F1539" i="5"/>
  <c r="AB1748" i="5"/>
  <c r="I989" i="5"/>
  <c r="I993" i="5"/>
  <c r="I997" i="5"/>
  <c r="I1009" i="5"/>
  <c r="I1017" i="5"/>
  <c r="I1021" i="5"/>
  <c r="I1025" i="5"/>
  <c r="I1029" i="5"/>
  <c r="I1041" i="5"/>
  <c r="I1045" i="5"/>
  <c r="I1057" i="5"/>
  <c r="I1061" i="5"/>
  <c r="I1069" i="5"/>
  <c r="I1073" i="5"/>
  <c r="I1077" i="5"/>
  <c r="I1081" i="5"/>
  <c r="I1085" i="5"/>
  <c r="I1089" i="5"/>
  <c r="I1097" i="5"/>
  <c r="I1101" i="5"/>
  <c r="I1109" i="5"/>
  <c r="I1117" i="5"/>
  <c r="I1125" i="5"/>
  <c r="AB1133" i="5"/>
  <c r="R1134" i="5"/>
  <c r="AB1140" i="5"/>
  <c r="R1141" i="5"/>
  <c r="I1145" i="5"/>
  <c r="AB1149" i="5"/>
  <c r="R1150" i="5"/>
  <c r="AB1158" i="5"/>
  <c r="J1159" i="5"/>
  <c r="AB1161" i="5"/>
  <c r="H1167" i="5"/>
  <c r="F1180" i="5"/>
  <c r="X1180" i="5"/>
  <c r="I1184" i="5"/>
  <c r="AB1190" i="5"/>
  <c r="AB1193" i="5"/>
  <c r="H1199" i="5"/>
  <c r="F1212" i="5"/>
  <c r="X1212" i="5"/>
  <c r="I1216" i="5"/>
  <c r="AB1222" i="5"/>
  <c r="J1223" i="5"/>
  <c r="AB1225" i="5"/>
  <c r="F1239" i="5"/>
  <c r="F1244" i="5"/>
  <c r="X1244" i="5"/>
  <c r="AB1244" i="5"/>
  <c r="I1248" i="5"/>
  <c r="AB1253" i="5"/>
  <c r="H1255" i="5"/>
  <c r="AB1257" i="5"/>
  <c r="H1259" i="5"/>
  <c r="AB1261" i="5"/>
  <c r="H1263" i="5"/>
  <c r="AB1265" i="5"/>
  <c r="H1267" i="5"/>
  <c r="AB1269" i="5"/>
  <c r="H1271" i="5"/>
  <c r="AB1273" i="5"/>
  <c r="H1275" i="5"/>
  <c r="AB1277" i="5"/>
  <c r="H1279" i="5"/>
  <c r="AB1281" i="5"/>
  <c r="AB1285" i="5"/>
  <c r="AB1289" i="5"/>
  <c r="H1291" i="5"/>
  <c r="AB1293" i="5"/>
  <c r="AB1297" i="5"/>
  <c r="H1299" i="5"/>
  <c r="AB1301" i="5"/>
  <c r="H1303" i="5"/>
  <c r="AB1305" i="5"/>
  <c r="H1307" i="5"/>
  <c r="AB1309" i="5"/>
  <c r="AB1313" i="5"/>
  <c r="AB1317" i="5"/>
  <c r="H1319" i="5"/>
  <c r="AB1321" i="5"/>
  <c r="AB1325" i="5"/>
  <c r="AB1329" i="5"/>
  <c r="H1331" i="5"/>
  <c r="AB1333" i="5"/>
  <c r="R1334" i="5"/>
  <c r="J1334" i="5"/>
  <c r="I1334" i="5"/>
  <c r="S1375" i="5"/>
  <c r="AB1384" i="5"/>
  <c r="I1385" i="5"/>
  <c r="H1385" i="5"/>
  <c r="X1385" i="5"/>
  <c r="R1385" i="5"/>
  <c r="F1394" i="5"/>
  <c r="I1406" i="5"/>
  <c r="I1408" i="5"/>
  <c r="J1408" i="5"/>
  <c r="H1408" i="5"/>
  <c r="X1408" i="5"/>
  <c r="F1408" i="5"/>
  <c r="J1456" i="5"/>
  <c r="I1456" i="5"/>
  <c r="R1456" i="5"/>
  <c r="H1456" i="5"/>
  <c r="X1456" i="5"/>
  <c r="F1456" i="5"/>
  <c r="J1467" i="5"/>
  <c r="H1467" i="5"/>
  <c r="X1467" i="5"/>
  <c r="R1467" i="5"/>
  <c r="AB1482" i="5"/>
  <c r="AB1487" i="5"/>
  <c r="F1501" i="5"/>
  <c r="R1501" i="5"/>
  <c r="H1501" i="5"/>
  <c r="X1501" i="5"/>
  <c r="J1501" i="5"/>
  <c r="F1529" i="5"/>
  <c r="R1529" i="5"/>
  <c r="I1529" i="5"/>
  <c r="H1529" i="5"/>
  <c r="J1529" i="5"/>
  <c r="X1529" i="5"/>
  <c r="F1533" i="5"/>
  <c r="R1533" i="5"/>
  <c r="H1533" i="5"/>
  <c r="X1533" i="5"/>
  <c r="R989" i="5"/>
  <c r="R993" i="5"/>
  <c r="R997" i="5"/>
  <c r="R1005" i="5"/>
  <c r="R1009" i="5"/>
  <c r="R1017" i="5"/>
  <c r="R1021" i="5"/>
  <c r="R1025" i="5"/>
  <c r="R1029" i="5"/>
  <c r="R1041" i="5"/>
  <c r="R1045" i="5"/>
  <c r="R1057" i="5"/>
  <c r="R1061" i="5"/>
  <c r="R1069" i="5"/>
  <c r="R1073" i="5"/>
  <c r="R1077" i="5"/>
  <c r="R1081" i="5"/>
  <c r="R1085" i="5"/>
  <c r="R1089" i="5"/>
  <c r="R1097" i="5"/>
  <c r="R1101" i="5"/>
  <c r="R1109" i="5"/>
  <c r="R1117" i="5"/>
  <c r="R1125" i="5"/>
  <c r="S1157" i="5"/>
  <c r="S1164" i="5"/>
  <c r="J1167" i="5"/>
  <c r="AB1169" i="5"/>
  <c r="H1180" i="5"/>
  <c r="S1182" i="5"/>
  <c r="S1189" i="5"/>
  <c r="S1196" i="5"/>
  <c r="J1199" i="5"/>
  <c r="AB1201" i="5"/>
  <c r="H1212" i="5"/>
  <c r="S1214" i="5"/>
  <c r="S1221" i="5"/>
  <c r="S1228" i="5"/>
  <c r="AB1233" i="5"/>
  <c r="H1239" i="5"/>
  <c r="H1244" i="5"/>
  <c r="S1246" i="5"/>
  <c r="AB1335" i="5"/>
  <c r="AB1337" i="5"/>
  <c r="R1342" i="5"/>
  <c r="J1342" i="5"/>
  <c r="I1342" i="5"/>
  <c r="AB1352" i="5"/>
  <c r="I1353" i="5"/>
  <c r="H1353" i="5"/>
  <c r="X1353" i="5"/>
  <c r="R1353" i="5"/>
  <c r="AB1361" i="5"/>
  <c r="R1362" i="5"/>
  <c r="J1362" i="5"/>
  <c r="X1362" i="5"/>
  <c r="S1365" i="5"/>
  <c r="X1367" i="5"/>
  <c r="I1367" i="5"/>
  <c r="F1367" i="5"/>
  <c r="S1371" i="5"/>
  <c r="I1377" i="5"/>
  <c r="H1377" i="5"/>
  <c r="X1377" i="5"/>
  <c r="F1377" i="5"/>
  <c r="AB1381" i="5"/>
  <c r="J1393" i="5"/>
  <c r="I1394" i="5"/>
  <c r="AB1434" i="5"/>
  <c r="S1434" i="5"/>
  <c r="F1440" i="5"/>
  <c r="J1444" i="5"/>
  <c r="I1444" i="5"/>
  <c r="F1444" i="5"/>
  <c r="X1444" i="5"/>
  <c r="R1444" i="5"/>
  <c r="F1457" i="5"/>
  <c r="R1457" i="5"/>
  <c r="X1457" i="5"/>
  <c r="J1457" i="5"/>
  <c r="I1457" i="5"/>
  <c r="H1457" i="5"/>
  <c r="R1527" i="5"/>
  <c r="J1527" i="5"/>
  <c r="H1527" i="5"/>
  <c r="I1527" i="5"/>
  <c r="X1527" i="5"/>
  <c r="J1533" i="5"/>
  <c r="S1547" i="5"/>
  <c r="AB1547" i="5"/>
  <c r="S1136" i="5"/>
  <c r="S1138" i="5"/>
  <c r="S1145" i="5"/>
  <c r="S1152" i="5"/>
  <c r="F1176" i="5"/>
  <c r="X1176" i="5"/>
  <c r="AB1176" i="5"/>
  <c r="F1208" i="5"/>
  <c r="X1208" i="5"/>
  <c r="AB1208" i="5"/>
  <c r="I1239" i="5"/>
  <c r="F1240" i="5"/>
  <c r="X1240" i="5"/>
  <c r="AB1240" i="5"/>
  <c r="X1355" i="5"/>
  <c r="I1355" i="5"/>
  <c r="H1355" i="5"/>
  <c r="F1355" i="5"/>
  <c r="I1365" i="5"/>
  <c r="H1365" i="5"/>
  <c r="X1365" i="5"/>
  <c r="R1365" i="5"/>
  <c r="J1365" i="5"/>
  <c r="S1391" i="5"/>
  <c r="AB1397" i="5"/>
  <c r="S1397" i="5"/>
  <c r="H1406" i="5"/>
  <c r="X1406" i="5"/>
  <c r="F1406" i="5"/>
  <c r="AB1412" i="5"/>
  <c r="H1414" i="5"/>
  <c r="X1414" i="5"/>
  <c r="F1414" i="5"/>
  <c r="R1414" i="5"/>
  <c r="J1414" i="5"/>
  <c r="I1414" i="5"/>
  <c r="I1416" i="5"/>
  <c r="J1416" i="5"/>
  <c r="H1416" i="5"/>
  <c r="X1416" i="5"/>
  <c r="R1416" i="5"/>
  <c r="F1416" i="5"/>
  <c r="AB1426" i="5"/>
  <c r="S1426" i="5"/>
  <c r="J1460" i="5"/>
  <c r="I1460" i="5"/>
  <c r="R1460" i="5"/>
  <c r="F1460" i="5"/>
  <c r="X1460" i="5"/>
  <c r="AB1471" i="5"/>
  <c r="S1471" i="5"/>
  <c r="J1472" i="5"/>
  <c r="I1472" i="5"/>
  <c r="X1472" i="5"/>
  <c r="R1472" i="5"/>
  <c r="H1472" i="5"/>
  <c r="F1472" i="5"/>
  <c r="F1481" i="5"/>
  <c r="R1481" i="5"/>
  <c r="I1481" i="5"/>
  <c r="H1481" i="5"/>
  <c r="J1481" i="5"/>
  <c r="X1540" i="5"/>
  <c r="R1540" i="5"/>
  <c r="J1540" i="5"/>
  <c r="I1540" i="5"/>
  <c r="H1540" i="5"/>
  <c r="F1540" i="5"/>
  <c r="AB1640" i="5"/>
  <c r="S1640" i="5"/>
  <c r="F1134" i="5"/>
  <c r="F1150" i="5"/>
  <c r="S1158" i="5"/>
  <c r="F1159" i="5"/>
  <c r="I1163" i="5"/>
  <c r="F1164" i="5"/>
  <c r="X1164" i="5"/>
  <c r="AB1164" i="5"/>
  <c r="S1172" i="5"/>
  <c r="AB1177" i="5"/>
  <c r="J1180" i="5"/>
  <c r="H1188" i="5"/>
  <c r="S1190" i="5"/>
  <c r="I1195" i="5"/>
  <c r="F1196" i="5"/>
  <c r="AB1196" i="5"/>
  <c r="S1204" i="5"/>
  <c r="AB1209" i="5"/>
  <c r="J1212" i="5"/>
  <c r="S1222" i="5"/>
  <c r="F1223" i="5"/>
  <c r="I1227" i="5"/>
  <c r="F1228" i="5"/>
  <c r="X1228" i="5"/>
  <c r="AB1228" i="5"/>
  <c r="S1236" i="5"/>
  <c r="J1239" i="5"/>
  <c r="AB1241" i="5"/>
  <c r="J1244" i="5"/>
  <c r="F1334" i="5"/>
  <c r="J1335" i="5"/>
  <c r="X1339" i="5"/>
  <c r="I1339" i="5"/>
  <c r="R1339" i="5"/>
  <c r="AB1343" i="5"/>
  <c r="AB1345" i="5"/>
  <c r="AB1349" i="5"/>
  <c r="I1350" i="5"/>
  <c r="H1351" i="5"/>
  <c r="J1361" i="5"/>
  <c r="H1362" i="5"/>
  <c r="AB1369" i="5"/>
  <c r="S1369" i="5"/>
  <c r="X1375" i="5"/>
  <c r="I1375" i="5"/>
  <c r="R1375" i="5"/>
  <c r="J1375" i="5"/>
  <c r="H1375" i="5"/>
  <c r="AB1376" i="5"/>
  <c r="H1410" i="5"/>
  <c r="X1410" i="5"/>
  <c r="R1410" i="5"/>
  <c r="I1410" i="5"/>
  <c r="F1410" i="5"/>
  <c r="AB1418" i="5"/>
  <c r="S1418" i="5"/>
  <c r="S1432" i="5"/>
  <c r="X1481" i="5"/>
  <c r="X1496" i="5"/>
  <c r="J1496" i="5"/>
  <c r="I1496" i="5"/>
  <c r="R1496" i="5"/>
  <c r="H1496" i="5"/>
  <c r="R1507" i="5"/>
  <c r="J1507" i="5"/>
  <c r="H1507" i="5"/>
  <c r="X1507" i="5"/>
  <c r="F1507" i="5"/>
  <c r="AB1530" i="5"/>
  <c r="S1530" i="5"/>
  <c r="X1539" i="5"/>
  <c r="S1140" i="5"/>
  <c r="AB1165" i="5"/>
  <c r="F1184" i="5"/>
  <c r="X1184" i="5"/>
  <c r="AB1184" i="5"/>
  <c r="AB1197" i="5"/>
  <c r="F1216" i="5"/>
  <c r="X1216" i="5"/>
  <c r="AB1216" i="5"/>
  <c r="AB1229" i="5"/>
  <c r="F1248" i="5"/>
  <c r="X1248" i="5"/>
  <c r="AB1248" i="5"/>
  <c r="X1255" i="5"/>
  <c r="R1255" i="5"/>
  <c r="X1259" i="5"/>
  <c r="R1259" i="5"/>
  <c r="X1263" i="5"/>
  <c r="R1263" i="5"/>
  <c r="X1267" i="5"/>
  <c r="R1267" i="5"/>
  <c r="X1271" i="5"/>
  <c r="R1271" i="5"/>
  <c r="X1275" i="5"/>
  <c r="R1275" i="5"/>
  <c r="X1279" i="5"/>
  <c r="R1279" i="5"/>
  <c r="R1287" i="5"/>
  <c r="X1291" i="5"/>
  <c r="R1291" i="5"/>
  <c r="X1299" i="5"/>
  <c r="R1299" i="5"/>
  <c r="X1303" i="5"/>
  <c r="R1303" i="5"/>
  <c r="X1307" i="5"/>
  <c r="R1307" i="5"/>
  <c r="X1319" i="5"/>
  <c r="R1319" i="5"/>
  <c r="X1331" i="5"/>
  <c r="R1331" i="5"/>
  <c r="R1335" i="5"/>
  <c r="J1351" i="5"/>
  <c r="R1354" i="5"/>
  <c r="J1354" i="5"/>
  <c r="I1354" i="5"/>
  <c r="H1354" i="5"/>
  <c r="AB1355" i="5"/>
  <c r="S1359" i="5"/>
  <c r="R1361" i="5"/>
  <c r="AB1368" i="5"/>
  <c r="I1369" i="5"/>
  <c r="H1369" i="5"/>
  <c r="X1369" i="5"/>
  <c r="R1369" i="5"/>
  <c r="AB1377" i="5"/>
  <c r="R1378" i="5"/>
  <c r="J1378" i="5"/>
  <c r="X1378" i="5"/>
  <c r="S1387" i="5"/>
  <c r="F1391" i="5"/>
  <c r="I1393" i="5"/>
  <c r="H1393" i="5"/>
  <c r="X1393" i="5"/>
  <c r="F1393" i="5"/>
  <c r="S1424" i="5"/>
  <c r="AB1439" i="5"/>
  <c r="S1439" i="5"/>
  <c r="J1440" i="5"/>
  <c r="I1440" i="5"/>
  <c r="X1440" i="5"/>
  <c r="R1440" i="5"/>
  <c r="H1440" i="5"/>
  <c r="AB1450" i="5"/>
  <c r="S1450" i="5"/>
  <c r="J1451" i="5"/>
  <c r="H1451" i="5"/>
  <c r="R1451" i="5"/>
  <c r="X1451" i="5"/>
  <c r="F1451" i="5"/>
  <c r="R1479" i="5"/>
  <c r="J1479" i="5"/>
  <c r="H1479" i="5"/>
  <c r="I1479" i="5"/>
  <c r="F1479" i="5"/>
  <c r="X1479" i="5"/>
  <c r="R1491" i="5"/>
  <c r="J1491" i="5"/>
  <c r="H1491" i="5"/>
  <c r="X1491" i="5"/>
  <c r="I1491" i="5"/>
  <c r="F1491" i="5"/>
  <c r="AB1498" i="5"/>
  <c r="S1498" i="5"/>
  <c r="AB1502" i="5"/>
  <c r="S1502" i="5"/>
  <c r="S1504" i="5"/>
  <c r="AB1504" i="5"/>
  <c r="F1513" i="5"/>
  <c r="R1513" i="5"/>
  <c r="I1513" i="5"/>
  <c r="H1513" i="5"/>
  <c r="F1516" i="5"/>
  <c r="X1528" i="5"/>
  <c r="J1528" i="5"/>
  <c r="I1528" i="5"/>
  <c r="R1528" i="5"/>
  <c r="H1528" i="5"/>
  <c r="F1528" i="5"/>
  <c r="AB1632" i="5"/>
  <c r="S1632" i="5"/>
  <c r="AB1393" i="5"/>
  <c r="AB1410" i="5"/>
  <c r="S1410" i="5"/>
  <c r="S1456" i="5"/>
  <c r="AB1456" i="5"/>
  <c r="F1461" i="5"/>
  <c r="R1461" i="5"/>
  <c r="H1461" i="5"/>
  <c r="AB1470" i="5"/>
  <c r="S1470" i="5"/>
  <c r="F1473" i="5"/>
  <c r="R1473" i="5"/>
  <c r="J1473" i="5"/>
  <c r="X1473" i="5"/>
  <c r="S1508" i="5"/>
  <c r="AB1508" i="5"/>
  <c r="S1520" i="5"/>
  <c r="X1547" i="5"/>
  <c r="J1547" i="5"/>
  <c r="I1547" i="5"/>
  <c r="H1547" i="5"/>
  <c r="F1547" i="5"/>
  <c r="R1547" i="5"/>
  <c r="J1754" i="5"/>
  <c r="I1754" i="5"/>
  <c r="H1754" i="5"/>
  <c r="X1754" i="5"/>
  <c r="R1754" i="5"/>
  <c r="F1754" i="5"/>
  <c r="S1351" i="5"/>
  <c r="S1367" i="5"/>
  <c r="S1383" i="5"/>
  <c r="AB1413" i="5"/>
  <c r="AB1422" i="5"/>
  <c r="S1422" i="5"/>
  <c r="AB1430" i="5"/>
  <c r="S1430" i="5"/>
  <c r="AB1438" i="5"/>
  <c r="S1438" i="5"/>
  <c r="F1441" i="5"/>
  <c r="R1441" i="5"/>
  <c r="J1441" i="5"/>
  <c r="X1441" i="5"/>
  <c r="AB1451" i="5"/>
  <c r="S1451" i="5"/>
  <c r="S1460" i="5"/>
  <c r="AB1460" i="5"/>
  <c r="X1461" i="5"/>
  <c r="S1472" i="5"/>
  <c r="AB1472" i="5"/>
  <c r="H1473" i="5"/>
  <c r="F1477" i="5"/>
  <c r="R1477" i="5"/>
  <c r="H1477" i="5"/>
  <c r="F1480" i="5"/>
  <c r="X1484" i="5"/>
  <c r="J1484" i="5"/>
  <c r="I1484" i="5"/>
  <c r="H1484" i="5"/>
  <c r="AB1486" i="5"/>
  <c r="S1486" i="5"/>
  <c r="R1495" i="5"/>
  <c r="J1495" i="5"/>
  <c r="H1495" i="5"/>
  <c r="I1495" i="5"/>
  <c r="F1497" i="5"/>
  <c r="R1497" i="5"/>
  <c r="I1497" i="5"/>
  <c r="H1497" i="5"/>
  <c r="X1512" i="5"/>
  <c r="J1512" i="5"/>
  <c r="I1512" i="5"/>
  <c r="R1512" i="5"/>
  <c r="H1512" i="5"/>
  <c r="F1517" i="5"/>
  <c r="R1517" i="5"/>
  <c r="H1517" i="5"/>
  <c r="X1517" i="5"/>
  <c r="F1541" i="5"/>
  <c r="X1541" i="5"/>
  <c r="R1541" i="5"/>
  <c r="J1541" i="5"/>
  <c r="I1541" i="5"/>
  <c r="S1339" i="5"/>
  <c r="X1347" i="5"/>
  <c r="I1347" i="5"/>
  <c r="AB1357" i="5"/>
  <c r="AB1362" i="5"/>
  <c r="X1363" i="5"/>
  <c r="I1363" i="5"/>
  <c r="AB1373" i="5"/>
  <c r="AB1378" i="5"/>
  <c r="AB1389" i="5"/>
  <c r="AB1394" i="5"/>
  <c r="X1395" i="5"/>
  <c r="I1395" i="5"/>
  <c r="I1400" i="5"/>
  <c r="J1400" i="5"/>
  <c r="H1400" i="5"/>
  <c r="X1400" i="5"/>
  <c r="AB1404" i="5"/>
  <c r="AB1406" i="5"/>
  <c r="S1406" i="5"/>
  <c r="AB1420" i="5"/>
  <c r="AB1428" i="5"/>
  <c r="AB1436" i="5"/>
  <c r="S1440" i="5"/>
  <c r="AB1440" i="5"/>
  <c r="F1445" i="5"/>
  <c r="R1445" i="5"/>
  <c r="H1445" i="5"/>
  <c r="I1461" i="5"/>
  <c r="AB1467" i="5"/>
  <c r="S1467" i="5"/>
  <c r="I1473" i="5"/>
  <c r="S1476" i="5"/>
  <c r="AB1476" i="5"/>
  <c r="S1488" i="5"/>
  <c r="I1510" i="5"/>
  <c r="H1510" i="5"/>
  <c r="F1510" i="5"/>
  <c r="X1510" i="5"/>
  <c r="R1510" i="5"/>
  <c r="J1510" i="5"/>
  <c r="AB1514" i="5"/>
  <c r="R1523" i="5"/>
  <c r="J1523" i="5"/>
  <c r="H1523" i="5"/>
  <c r="X1523" i="5"/>
  <c r="X1532" i="5"/>
  <c r="J1532" i="5"/>
  <c r="I1532" i="5"/>
  <c r="H1532" i="5"/>
  <c r="AB1534" i="5"/>
  <c r="S1551" i="5"/>
  <c r="AB1704" i="5"/>
  <c r="S1704" i="5"/>
  <c r="R1828" i="5"/>
  <c r="I1828" i="5"/>
  <c r="J1828" i="5"/>
  <c r="H1828" i="5"/>
  <c r="F1828" i="5"/>
  <c r="X1828" i="5"/>
  <c r="S1347" i="5"/>
  <c r="S1363" i="5"/>
  <c r="S1379" i="5"/>
  <c r="S1395" i="5"/>
  <c r="AB1402" i="5"/>
  <c r="S1402" i="5"/>
  <c r="S1444" i="5"/>
  <c r="AB1444" i="5"/>
  <c r="AB1455" i="5"/>
  <c r="S1455" i="5"/>
  <c r="J1461" i="5"/>
  <c r="X1480" i="5"/>
  <c r="J1480" i="5"/>
  <c r="I1480" i="5"/>
  <c r="R1480" i="5"/>
  <c r="H1480" i="5"/>
  <c r="F1485" i="5"/>
  <c r="R1485" i="5"/>
  <c r="H1485" i="5"/>
  <c r="X1485" i="5"/>
  <c r="AB1519" i="5"/>
  <c r="J1524" i="5"/>
  <c r="S1524" i="5"/>
  <c r="AB1553" i="5"/>
  <c r="S1553" i="5"/>
  <c r="AB1557" i="5"/>
  <c r="S1557" i="5"/>
  <c r="AB1561" i="5"/>
  <c r="S1561" i="5"/>
  <c r="AB1565" i="5"/>
  <c r="S1565" i="5"/>
  <c r="AB1569" i="5"/>
  <c r="S1569" i="5"/>
  <c r="AB1573" i="5"/>
  <c r="S1573" i="5"/>
  <c r="AB1577" i="5"/>
  <c r="S1577" i="5"/>
  <c r="AB1581" i="5"/>
  <c r="S1581" i="5"/>
  <c r="AB1585" i="5"/>
  <c r="S1585" i="5"/>
  <c r="AB1589" i="5"/>
  <c r="S1589" i="5"/>
  <c r="AB1593" i="5"/>
  <c r="S1593" i="5"/>
  <c r="AB1597" i="5"/>
  <c r="S1597" i="5"/>
  <c r="AB1601" i="5"/>
  <c r="S1601" i="5"/>
  <c r="AB1605" i="5"/>
  <c r="S1605" i="5"/>
  <c r="AB1609" i="5"/>
  <c r="S1609" i="5"/>
  <c r="AB1613" i="5"/>
  <c r="S1613" i="5"/>
  <c r="F1421" i="5"/>
  <c r="R1421" i="5"/>
  <c r="F1429" i="5"/>
  <c r="R1429" i="5"/>
  <c r="F1437" i="5"/>
  <c r="R1437" i="5"/>
  <c r="AB1446" i="5"/>
  <c r="J1447" i="5"/>
  <c r="H1447" i="5"/>
  <c r="H1450" i="5"/>
  <c r="F1450" i="5"/>
  <c r="X1450" i="5"/>
  <c r="J1452" i="5"/>
  <c r="I1452" i="5"/>
  <c r="AB1478" i="5"/>
  <c r="S1480" i="5"/>
  <c r="AB1480" i="5"/>
  <c r="X1488" i="5"/>
  <c r="J1488" i="5"/>
  <c r="I1488" i="5"/>
  <c r="I1502" i="5"/>
  <c r="H1502" i="5"/>
  <c r="F1502" i="5"/>
  <c r="X1502" i="5"/>
  <c r="F1505" i="5"/>
  <c r="R1505" i="5"/>
  <c r="AB1506" i="5"/>
  <c r="S1512" i="5"/>
  <c r="AB1512" i="5"/>
  <c r="X1520" i="5"/>
  <c r="J1520" i="5"/>
  <c r="I1520" i="5"/>
  <c r="AB1624" i="5"/>
  <c r="S1624" i="5"/>
  <c r="AB1696" i="5"/>
  <c r="S1696" i="5"/>
  <c r="AB2468" i="5"/>
  <c r="S2468" i="5"/>
  <c r="J1404" i="5"/>
  <c r="J1412" i="5"/>
  <c r="J1420" i="5"/>
  <c r="X1421" i="5"/>
  <c r="AB1421" i="5"/>
  <c r="J1428" i="5"/>
  <c r="X1429" i="5"/>
  <c r="AB1429" i="5"/>
  <c r="X1437" i="5"/>
  <c r="AB1437" i="5"/>
  <c r="AB1442" i="5"/>
  <c r="AB1443" i="5"/>
  <c r="H1446" i="5"/>
  <c r="F1446" i="5"/>
  <c r="X1446" i="5"/>
  <c r="J1448" i="5"/>
  <c r="I1448" i="5"/>
  <c r="F1465" i="5"/>
  <c r="R1465" i="5"/>
  <c r="AB1474" i="5"/>
  <c r="AB1475" i="5"/>
  <c r="H1478" i="5"/>
  <c r="F1478" i="5"/>
  <c r="X1478" i="5"/>
  <c r="AB1483" i="5"/>
  <c r="S1484" i="5"/>
  <c r="AB1484" i="5"/>
  <c r="X1505" i="5"/>
  <c r="F1509" i="5"/>
  <c r="R1509" i="5"/>
  <c r="AB1510" i="5"/>
  <c r="AB1515" i="5"/>
  <c r="S1516" i="5"/>
  <c r="AB1516" i="5"/>
  <c r="X1536" i="5"/>
  <c r="R1536" i="5"/>
  <c r="J1536" i="5"/>
  <c r="I1536" i="5"/>
  <c r="AB1539" i="5"/>
  <c r="AB1542" i="5"/>
  <c r="AB1554" i="5"/>
  <c r="AB1558" i="5"/>
  <c r="AB1562" i="5"/>
  <c r="AB1566" i="5"/>
  <c r="AB1570" i="5"/>
  <c r="AB1574" i="5"/>
  <c r="AB1578" i="5"/>
  <c r="AB1582" i="5"/>
  <c r="AB1586" i="5"/>
  <c r="AB1590" i="5"/>
  <c r="AB1594" i="5"/>
  <c r="AB1598" i="5"/>
  <c r="AB1602" i="5"/>
  <c r="AB1606" i="5"/>
  <c r="AB1610" i="5"/>
  <c r="AB1614" i="5"/>
  <c r="X1638" i="5"/>
  <c r="R1638" i="5"/>
  <c r="J1638" i="5"/>
  <c r="I1638" i="5"/>
  <c r="H1638" i="5"/>
  <c r="F1638" i="5"/>
  <c r="X1646" i="5"/>
  <c r="R1646" i="5"/>
  <c r="J1646" i="5"/>
  <c r="I1646" i="5"/>
  <c r="H1646" i="5"/>
  <c r="F1646" i="5"/>
  <c r="AB1664" i="5"/>
  <c r="S1664" i="5"/>
  <c r="AB1672" i="5"/>
  <c r="S1672" i="5"/>
  <c r="X1749" i="5"/>
  <c r="R1749" i="5"/>
  <c r="J1749" i="5"/>
  <c r="I1749" i="5"/>
  <c r="H1749" i="5"/>
  <c r="F1749" i="5"/>
  <c r="F1409" i="5"/>
  <c r="R1409" i="5"/>
  <c r="F1417" i="5"/>
  <c r="R1417" i="5"/>
  <c r="I1421" i="5"/>
  <c r="F1425" i="5"/>
  <c r="R1425" i="5"/>
  <c r="I1429" i="5"/>
  <c r="F1433" i="5"/>
  <c r="R1433" i="5"/>
  <c r="I1437" i="5"/>
  <c r="I1447" i="5"/>
  <c r="R1450" i="5"/>
  <c r="F1453" i="5"/>
  <c r="R1453" i="5"/>
  <c r="AB1462" i="5"/>
  <c r="J1463" i="5"/>
  <c r="H1463" i="5"/>
  <c r="H1466" i="5"/>
  <c r="F1466" i="5"/>
  <c r="X1466" i="5"/>
  <c r="J1468" i="5"/>
  <c r="I1468" i="5"/>
  <c r="I1486" i="5"/>
  <c r="H1486" i="5"/>
  <c r="F1486" i="5"/>
  <c r="X1486" i="5"/>
  <c r="F1488" i="5"/>
  <c r="F1489" i="5"/>
  <c r="R1489" i="5"/>
  <c r="AB1490" i="5"/>
  <c r="S1496" i="5"/>
  <c r="AB1496" i="5"/>
  <c r="X1504" i="5"/>
  <c r="J1504" i="5"/>
  <c r="I1504" i="5"/>
  <c r="J1505" i="5"/>
  <c r="I1518" i="5"/>
  <c r="H1518" i="5"/>
  <c r="F1518" i="5"/>
  <c r="X1518" i="5"/>
  <c r="F1520" i="5"/>
  <c r="F1521" i="5"/>
  <c r="R1521" i="5"/>
  <c r="AB1522" i="5"/>
  <c r="S1528" i="5"/>
  <c r="AB1528" i="5"/>
  <c r="AB1538" i="5"/>
  <c r="S1552" i="5"/>
  <c r="S1556" i="5"/>
  <c r="S1560" i="5"/>
  <c r="S1564" i="5"/>
  <c r="S1568" i="5"/>
  <c r="S1572" i="5"/>
  <c r="S1576" i="5"/>
  <c r="S1580" i="5"/>
  <c r="S1584" i="5"/>
  <c r="S1588" i="5"/>
  <c r="S1592" i="5"/>
  <c r="S1596" i="5"/>
  <c r="S1600" i="5"/>
  <c r="S1604" i="5"/>
  <c r="S1608" i="5"/>
  <c r="S1612" i="5"/>
  <c r="S1616" i="5"/>
  <c r="S1620" i="5"/>
  <c r="F1764" i="5"/>
  <c r="X1764" i="5"/>
  <c r="R1764" i="5"/>
  <c r="I1764" i="5"/>
  <c r="J1764" i="5"/>
  <c r="H1764" i="5"/>
  <c r="AB1401" i="5"/>
  <c r="X1404" i="5"/>
  <c r="X1409" i="5"/>
  <c r="AB1409" i="5"/>
  <c r="X1412" i="5"/>
  <c r="X1417" i="5"/>
  <c r="AB1417" i="5"/>
  <c r="X1420" i="5"/>
  <c r="J1421" i="5"/>
  <c r="X1425" i="5"/>
  <c r="AB1425" i="5"/>
  <c r="X1428" i="5"/>
  <c r="J1429" i="5"/>
  <c r="X1433" i="5"/>
  <c r="AB1433" i="5"/>
  <c r="J1437" i="5"/>
  <c r="R1446" i="5"/>
  <c r="R1447" i="5"/>
  <c r="F1449" i="5"/>
  <c r="R1449" i="5"/>
  <c r="H1452" i="5"/>
  <c r="X1453" i="5"/>
  <c r="AB1458" i="5"/>
  <c r="AB1459" i="5"/>
  <c r="J1464" i="5"/>
  <c r="I1464" i="5"/>
  <c r="I1465" i="5"/>
  <c r="R1478" i="5"/>
  <c r="X1489" i="5"/>
  <c r="I1490" i="5"/>
  <c r="H1490" i="5"/>
  <c r="F1490" i="5"/>
  <c r="X1490" i="5"/>
  <c r="F1493" i="5"/>
  <c r="R1493" i="5"/>
  <c r="AB1494" i="5"/>
  <c r="AB1499" i="5"/>
  <c r="S1500" i="5"/>
  <c r="AB1500" i="5"/>
  <c r="S1506" i="5"/>
  <c r="J1509" i="5"/>
  <c r="X1521" i="5"/>
  <c r="I1522" i="5"/>
  <c r="H1522" i="5"/>
  <c r="F1522" i="5"/>
  <c r="X1522" i="5"/>
  <c r="F1525" i="5"/>
  <c r="R1525" i="5"/>
  <c r="AB1526" i="5"/>
  <c r="AB1531" i="5"/>
  <c r="S1532" i="5"/>
  <c r="AB1532" i="5"/>
  <c r="F1536" i="5"/>
  <c r="F1537" i="5"/>
  <c r="X1537" i="5"/>
  <c r="R1537" i="5"/>
  <c r="S1542" i="5"/>
  <c r="AB1617" i="5"/>
  <c r="AB1621" i="5"/>
  <c r="AB1636" i="5"/>
  <c r="S1636" i="5"/>
  <c r="AB1653" i="5"/>
  <c r="AB1668" i="5"/>
  <c r="S1668" i="5"/>
  <c r="X1674" i="5"/>
  <c r="R1674" i="5"/>
  <c r="J1674" i="5"/>
  <c r="I1674" i="5"/>
  <c r="H1674" i="5"/>
  <c r="AB1685" i="5"/>
  <c r="AB1700" i="5"/>
  <c r="S1700" i="5"/>
  <c r="AB1717" i="5"/>
  <c r="R1739" i="5"/>
  <c r="J1739" i="5"/>
  <c r="I1739" i="5"/>
  <c r="H1739" i="5"/>
  <c r="F1739" i="5"/>
  <c r="J1766" i="5"/>
  <c r="I1766" i="5"/>
  <c r="H1766" i="5"/>
  <c r="X1766" i="5"/>
  <c r="F1766" i="5"/>
  <c r="R1771" i="5"/>
  <c r="J1771" i="5"/>
  <c r="I1771" i="5"/>
  <c r="H1771" i="5"/>
  <c r="F1771" i="5"/>
  <c r="X1771" i="5"/>
  <c r="AB1823" i="5"/>
  <c r="AB1830" i="5"/>
  <c r="AB1867" i="5"/>
  <c r="S1867" i="5"/>
  <c r="AB1543" i="5"/>
  <c r="R1544" i="5"/>
  <c r="S1549" i="5"/>
  <c r="F1555" i="5"/>
  <c r="F1559" i="5"/>
  <c r="F1563" i="5"/>
  <c r="F1567" i="5"/>
  <c r="F1571" i="5"/>
  <c r="F1579" i="5"/>
  <c r="F1583" i="5"/>
  <c r="F1587" i="5"/>
  <c r="F1591" i="5"/>
  <c r="F1595" i="5"/>
  <c r="F1599" i="5"/>
  <c r="F1603" i="5"/>
  <c r="F1611" i="5"/>
  <c r="F1615" i="5"/>
  <c r="F1619" i="5"/>
  <c r="S1625" i="5"/>
  <c r="AB1629" i="5"/>
  <c r="F1634" i="5"/>
  <c r="AB1644" i="5"/>
  <c r="S1644" i="5"/>
  <c r="J1650" i="5"/>
  <c r="AB1661" i="5"/>
  <c r="AB1676" i="5"/>
  <c r="S1676" i="5"/>
  <c r="AB1693" i="5"/>
  <c r="AB1708" i="5"/>
  <c r="S1708" i="5"/>
  <c r="AB1725" i="5"/>
  <c r="AB1548" i="5"/>
  <c r="H1551" i="5"/>
  <c r="R1626" i="5"/>
  <c r="J1626" i="5"/>
  <c r="I1626" i="5"/>
  <c r="H1626" i="5"/>
  <c r="AB1648" i="5"/>
  <c r="S1648" i="5"/>
  <c r="X1654" i="5"/>
  <c r="R1654" i="5"/>
  <c r="J1654" i="5"/>
  <c r="I1654" i="5"/>
  <c r="H1654" i="5"/>
  <c r="AB1680" i="5"/>
  <c r="S1680" i="5"/>
  <c r="F1702" i="5"/>
  <c r="AB1712" i="5"/>
  <c r="S1712" i="5"/>
  <c r="X1718" i="5"/>
  <c r="R1718" i="5"/>
  <c r="J1718" i="5"/>
  <c r="I1718" i="5"/>
  <c r="H1718" i="5"/>
  <c r="R1747" i="5"/>
  <c r="I1747" i="5"/>
  <c r="X1747" i="5"/>
  <c r="J1747" i="5"/>
  <c r="AB1833" i="5"/>
  <c r="S1545" i="5"/>
  <c r="I1551" i="5"/>
  <c r="H1555" i="5"/>
  <c r="H1559" i="5"/>
  <c r="H1563" i="5"/>
  <c r="H1567" i="5"/>
  <c r="H1571" i="5"/>
  <c r="H1579" i="5"/>
  <c r="H1583" i="5"/>
  <c r="H1587" i="5"/>
  <c r="H1595" i="5"/>
  <c r="H1599" i="5"/>
  <c r="H1603" i="5"/>
  <c r="H1607" i="5"/>
  <c r="H1611" i="5"/>
  <c r="H1615" i="5"/>
  <c r="H1619" i="5"/>
  <c r="AB1652" i="5"/>
  <c r="S1652" i="5"/>
  <c r="F1674" i="5"/>
  <c r="AB1684" i="5"/>
  <c r="S1684" i="5"/>
  <c r="X1690" i="5"/>
  <c r="R1690" i="5"/>
  <c r="J1690" i="5"/>
  <c r="I1690" i="5"/>
  <c r="H1690" i="5"/>
  <c r="AB1716" i="5"/>
  <c r="S1716" i="5"/>
  <c r="F1747" i="5"/>
  <c r="X1806" i="5"/>
  <c r="R1806" i="5"/>
  <c r="J1806" i="5"/>
  <c r="I1806" i="5"/>
  <c r="H1806" i="5"/>
  <c r="F1806" i="5"/>
  <c r="AB1856" i="5"/>
  <c r="AB1544" i="5"/>
  <c r="I1549" i="5"/>
  <c r="H1549" i="5"/>
  <c r="F1549" i="5"/>
  <c r="AB1550" i="5"/>
  <c r="S1617" i="5"/>
  <c r="S1621" i="5"/>
  <c r="X1630" i="5"/>
  <c r="R1630" i="5"/>
  <c r="J1630" i="5"/>
  <c r="I1630" i="5"/>
  <c r="H1630" i="5"/>
  <c r="AB1641" i="5"/>
  <c r="AB1656" i="5"/>
  <c r="S1656" i="5"/>
  <c r="X1662" i="5"/>
  <c r="AB1673" i="5"/>
  <c r="AB1688" i="5"/>
  <c r="S1688" i="5"/>
  <c r="AB1705" i="5"/>
  <c r="AB1720" i="5"/>
  <c r="S1720" i="5"/>
  <c r="X1726" i="5"/>
  <c r="R1726" i="5"/>
  <c r="J1726" i="5"/>
  <c r="I1726" i="5"/>
  <c r="H1726" i="5"/>
  <c r="X1739" i="5"/>
  <c r="S1742" i="5"/>
  <c r="AB1742" i="5"/>
  <c r="H1747" i="5"/>
  <c r="AB1908" i="5"/>
  <c r="S1908" i="5"/>
  <c r="AB1545" i="5"/>
  <c r="X1551" i="5"/>
  <c r="J1551" i="5"/>
  <c r="X1555" i="5"/>
  <c r="R1555" i="5"/>
  <c r="J1555" i="5"/>
  <c r="X1559" i="5"/>
  <c r="R1559" i="5"/>
  <c r="J1559" i="5"/>
  <c r="X1563" i="5"/>
  <c r="R1563" i="5"/>
  <c r="J1563" i="5"/>
  <c r="X1567" i="5"/>
  <c r="R1567" i="5"/>
  <c r="J1567" i="5"/>
  <c r="X1571" i="5"/>
  <c r="R1571" i="5"/>
  <c r="J1571" i="5"/>
  <c r="R1575" i="5"/>
  <c r="X1579" i="5"/>
  <c r="R1579" i="5"/>
  <c r="J1579" i="5"/>
  <c r="X1583" i="5"/>
  <c r="R1583" i="5"/>
  <c r="J1583" i="5"/>
  <c r="X1587" i="5"/>
  <c r="R1587" i="5"/>
  <c r="J1587" i="5"/>
  <c r="X1595" i="5"/>
  <c r="R1595" i="5"/>
  <c r="J1595" i="5"/>
  <c r="X1599" i="5"/>
  <c r="R1599" i="5"/>
  <c r="J1599" i="5"/>
  <c r="X1603" i="5"/>
  <c r="R1603" i="5"/>
  <c r="J1603" i="5"/>
  <c r="X1611" i="5"/>
  <c r="R1611" i="5"/>
  <c r="J1611" i="5"/>
  <c r="X1615" i="5"/>
  <c r="R1615" i="5"/>
  <c r="J1615" i="5"/>
  <c r="X1619" i="5"/>
  <c r="R1619" i="5"/>
  <c r="J1619" i="5"/>
  <c r="AB1625" i="5"/>
  <c r="AB1628" i="5"/>
  <c r="S1628" i="5"/>
  <c r="X1634" i="5"/>
  <c r="R1634" i="5"/>
  <c r="J1634" i="5"/>
  <c r="I1634" i="5"/>
  <c r="H1634" i="5"/>
  <c r="AB1645" i="5"/>
  <c r="AB1660" i="5"/>
  <c r="S1660" i="5"/>
  <c r="AB1677" i="5"/>
  <c r="AB1692" i="5"/>
  <c r="S1692" i="5"/>
  <c r="AB1724" i="5"/>
  <c r="S1724" i="5"/>
  <c r="R1755" i="5"/>
  <c r="J1755" i="5"/>
  <c r="I1755" i="5"/>
  <c r="H1755" i="5"/>
  <c r="F1755" i="5"/>
  <c r="X1755" i="5"/>
  <c r="R1767" i="5"/>
  <c r="J1767" i="5"/>
  <c r="I1767" i="5"/>
  <c r="H1767" i="5"/>
  <c r="F1767" i="5"/>
  <c r="X1767" i="5"/>
  <c r="R1889" i="5"/>
  <c r="H1889" i="5"/>
  <c r="J1889" i="5"/>
  <c r="I1889" i="5"/>
  <c r="F1889" i="5"/>
  <c r="X1889" i="5"/>
  <c r="X1702" i="5"/>
  <c r="R1702" i="5"/>
  <c r="J1702" i="5"/>
  <c r="I1702" i="5"/>
  <c r="H1702" i="5"/>
  <c r="AB1713" i="5"/>
  <c r="AB1728" i="5"/>
  <c r="S1728" i="5"/>
  <c r="S1871" i="5"/>
  <c r="AB1871" i="5"/>
  <c r="AB1876" i="5"/>
  <c r="S1876" i="5"/>
  <c r="J1623" i="5"/>
  <c r="J1627" i="5"/>
  <c r="J1635" i="5"/>
  <c r="J1647" i="5"/>
  <c r="J1659" i="5"/>
  <c r="J1675" i="5"/>
  <c r="J1679" i="5"/>
  <c r="J1683" i="5"/>
  <c r="J1687" i="5"/>
  <c r="J1699" i="5"/>
  <c r="J1703" i="5"/>
  <c r="J1707" i="5"/>
  <c r="J1711" i="5"/>
  <c r="J1715" i="5"/>
  <c r="J1719" i="5"/>
  <c r="J1727" i="5"/>
  <c r="H1730" i="5"/>
  <c r="AB1732" i="5"/>
  <c r="AB1734" i="5"/>
  <c r="AB1749" i="5"/>
  <c r="I1750" i="5"/>
  <c r="X1750" i="5"/>
  <c r="AB1762" i="5"/>
  <c r="X1763" i="5"/>
  <c r="F1776" i="5"/>
  <c r="X1776" i="5"/>
  <c r="R1776" i="5"/>
  <c r="J1776" i="5"/>
  <c r="I1776" i="5"/>
  <c r="F1780" i="5"/>
  <c r="X1780" i="5"/>
  <c r="R1780" i="5"/>
  <c r="J1780" i="5"/>
  <c r="I1780" i="5"/>
  <c r="F1788" i="5"/>
  <c r="X1788" i="5"/>
  <c r="R1788" i="5"/>
  <c r="J1788" i="5"/>
  <c r="I1788" i="5"/>
  <c r="F1792" i="5"/>
  <c r="X1792" i="5"/>
  <c r="R1792" i="5"/>
  <c r="J1792" i="5"/>
  <c r="I1792" i="5"/>
  <c r="F1796" i="5"/>
  <c r="X1796" i="5"/>
  <c r="R1796" i="5"/>
  <c r="J1796" i="5"/>
  <c r="I1796" i="5"/>
  <c r="F1800" i="5"/>
  <c r="X1800" i="5"/>
  <c r="R1800" i="5"/>
  <c r="J1800" i="5"/>
  <c r="I1800" i="5"/>
  <c r="F1804" i="5"/>
  <c r="X1804" i="5"/>
  <c r="R1804" i="5"/>
  <c r="J1804" i="5"/>
  <c r="I1804" i="5"/>
  <c r="AB1844" i="5"/>
  <c r="AB1848" i="5"/>
  <c r="AB1860" i="5"/>
  <c r="R1873" i="5"/>
  <c r="H1873" i="5"/>
  <c r="J1873" i="5"/>
  <c r="I1873" i="5"/>
  <c r="F1873" i="5"/>
  <c r="X1873" i="5"/>
  <c r="AB1929" i="5"/>
  <c r="AB2039" i="5"/>
  <c r="S2039" i="5"/>
  <c r="X2111" i="5"/>
  <c r="R2111" i="5"/>
  <c r="J2111" i="5"/>
  <c r="H2111" i="5"/>
  <c r="F2111" i="5"/>
  <c r="I2111" i="5"/>
  <c r="R1623" i="5"/>
  <c r="R1627" i="5"/>
  <c r="R1635" i="5"/>
  <c r="R1643" i="5"/>
  <c r="R1647" i="5"/>
  <c r="R1659" i="5"/>
  <c r="R1675" i="5"/>
  <c r="R1679" i="5"/>
  <c r="R1683" i="5"/>
  <c r="R1687" i="5"/>
  <c r="R1699" i="5"/>
  <c r="R1703" i="5"/>
  <c r="R1707" i="5"/>
  <c r="R1715" i="5"/>
  <c r="R1719" i="5"/>
  <c r="R1727" i="5"/>
  <c r="J1730" i="5"/>
  <c r="S1733" i="5"/>
  <c r="I1746" i="5"/>
  <c r="X1746" i="5"/>
  <c r="AB1750" i="5"/>
  <c r="AB1754" i="5"/>
  <c r="F1756" i="5"/>
  <c r="X1756" i="5"/>
  <c r="R1756" i="5"/>
  <c r="I1756" i="5"/>
  <c r="AB1757" i="5"/>
  <c r="F1763" i="5"/>
  <c r="J1772" i="5"/>
  <c r="R1811" i="5"/>
  <c r="J1811" i="5"/>
  <c r="I1811" i="5"/>
  <c r="H1811" i="5"/>
  <c r="AB1813" i="5"/>
  <c r="AB1816" i="5"/>
  <c r="X1825" i="5"/>
  <c r="R1825" i="5"/>
  <c r="J1825" i="5"/>
  <c r="I1825" i="5"/>
  <c r="H1825" i="5"/>
  <c r="X1826" i="5"/>
  <c r="J1826" i="5"/>
  <c r="I1826" i="5"/>
  <c r="H1826" i="5"/>
  <c r="F1826" i="5"/>
  <c r="X1869" i="5"/>
  <c r="R1869" i="5"/>
  <c r="J1869" i="5"/>
  <c r="I1869" i="5"/>
  <c r="H1869" i="5"/>
  <c r="F1869" i="5"/>
  <c r="R1897" i="5"/>
  <c r="H1897" i="5"/>
  <c r="J1897" i="5"/>
  <c r="I1897" i="5"/>
  <c r="F1897" i="5"/>
  <c r="X1897" i="5"/>
  <c r="AB1900" i="5"/>
  <c r="S1900" i="5"/>
  <c r="S1951" i="5"/>
  <c r="AB1951" i="5"/>
  <c r="X2025" i="5"/>
  <c r="R2025" i="5"/>
  <c r="J2025" i="5"/>
  <c r="I2025" i="5"/>
  <c r="H2025" i="5"/>
  <c r="F2025"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S1691" i="5"/>
  <c r="S1695" i="5"/>
  <c r="S1699" i="5"/>
  <c r="S1703" i="5"/>
  <c r="S1707" i="5"/>
  <c r="S1711" i="5"/>
  <c r="S1715" i="5"/>
  <c r="S1719" i="5"/>
  <c r="S1723" i="5"/>
  <c r="S1727" i="5"/>
  <c r="R1730" i="5"/>
  <c r="AB1740" i="5"/>
  <c r="AB1746" i="5"/>
  <c r="R1751" i="5"/>
  <c r="I1751" i="5"/>
  <c r="F1762" i="5"/>
  <c r="X1775" i="5"/>
  <c r="H1776" i="5"/>
  <c r="X1779" i="5"/>
  <c r="H1780" i="5"/>
  <c r="X1783" i="5"/>
  <c r="X1787" i="5"/>
  <c r="H1788" i="5"/>
  <c r="X1791" i="5"/>
  <c r="H1792" i="5"/>
  <c r="X1795" i="5"/>
  <c r="H1796" i="5"/>
  <c r="H1800" i="5"/>
  <c r="X1803" i="5"/>
  <c r="H1804" i="5"/>
  <c r="F1825" i="5"/>
  <c r="R1826" i="5"/>
  <c r="AB1828" i="5"/>
  <c r="AB1884" i="5"/>
  <c r="S1884" i="5"/>
  <c r="S1736" i="5"/>
  <c r="S1744" i="5"/>
  <c r="F1750" i="5"/>
  <c r="H1756" i="5"/>
  <c r="AB1761" i="5"/>
  <c r="AB1766" i="5"/>
  <c r="S1818" i="5"/>
  <c r="X1821" i="5"/>
  <c r="R1821" i="5"/>
  <c r="J1821" i="5"/>
  <c r="I1821" i="5"/>
  <c r="H1821" i="5"/>
  <c r="F1821" i="5"/>
  <c r="R1881" i="5"/>
  <c r="H1881" i="5"/>
  <c r="J1881" i="5"/>
  <c r="I1881" i="5"/>
  <c r="F1881" i="5"/>
  <c r="X1881" i="5"/>
  <c r="AB2000" i="5"/>
  <c r="AB1747" i="5"/>
  <c r="F1760" i="5"/>
  <c r="X1760" i="5"/>
  <c r="R1760" i="5"/>
  <c r="I1760" i="5"/>
  <c r="R1763" i="5"/>
  <c r="J1763" i="5"/>
  <c r="I1763" i="5"/>
  <c r="AB1774" i="5"/>
  <c r="AB1778" i="5"/>
  <c r="AB1782" i="5"/>
  <c r="AB1786" i="5"/>
  <c r="AB1790" i="5"/>
  <c r="AB1794" i="5"/>
  <c r="AB1798" i="5"/>
  <c r="AB1802" i="5"/>
  <c r="AB1806" i="5"/>
  <c r="R1816" i="5"/>
  <c r="I1816" i="5"/>
  <c r="J1816" i="5"/>
  <c r="H1816" i="5"/>
  <c r="F1816" i="5"/>
  <c r="X1816" i="5"/>
  <c r="S1842" i="5"/>
  <c r="AB1842" i="5"/>
  <c r="S1846" i="5"/>
  <c r="AB1846" i="5"/>
  <c r="S1850" i="5"/>
  <c r="AB1850" i="5"/>
  <c r="R1909" i="5"/>
  <c r="J1909" i="5"/>
  <c r="H1909" i="5"/>
  <c r="I1909" i="5"/>
  <c r="F1909" i="5"/>
  <c r="X1909" i="5"/>
  <c r="R1941" i="5"/>
  <c r="J1941" i="5"/>
  <c r="I1941" i="5"/>
  <c r="H1941" i="5"/>
  <c r="F1941" i="5"/>
  <c r="X1941" i="5"/>
  <c r="S1732" i="5"/>
  <c r="S1734" i="5"/>
  <c r="AB1753" i="5"/>
  <c r="AB1758" i="5"/>
  <c r="J1762" i="5"/>
  <c r="I1762" i="5"/>
  <c r="H1762" i="5"/>
  <c r="X1762" i="5"/>
  <c r="AB1770" i="5"/>
  <c r="R1775" i="5"/>
  <c r="J1775" i="5"/>
  <c r="I1775" i="5"/>
  <c r="H1775" i="5"/>
  <c r="R1779" i="5"/>
  <c r="J1779" i="5"/>
  <c r="I1779" i="5"/>
  <c r="H1779" i="5"/>
  <c r="R1783" i="5"/>
  <c r="J1783" i="5"/>
  <c r="I1783" i="5"/>
  <c r="H1783" i="5"/>
  <c r="R1787" i="5"/>
  <c r="J1787" i="5"/>
  <c r="I1787" i="5"/>
  <c r="H1787" i="5"/>
  <c r="R1791" i="5"/>
  <c r="J1791" i="5"/>
  <c r="I1791" i="5"/>
  <c r="H1791" i="5"/>
  <c r="R1795" i="5"/>
  <c r="J1795" i="5"/>
  <c r="I1795" i="5"/>
  <c r="H1795" i="5"/>
  <c r="R1799" i="5"/>
  <c r="J1799" i="5"/>
  <c r="R1803" i="5"/>
  <c r="J1803" i="5"/>
  <c r="I1803" i="5"/>
  <c r="H1803" i="5"/>
  <c r="AB1808" i="5"/>
  <c r="X1813" i="5"/>
  <c r="R1813" i="5"/>
  <c r="J1813" i="5"/>
  <c r="I1813" i="5"/>
  <c r="H1813" i="5"/>
  <c r="X1818" i="5"/>
  <c r="R1818" i="5"/>
  <c r="J1818" i="5"/>
  <c r="I1818" i="5"/>
  <c r="H1818" i="5"/>
  <c r="F1818" i="5"/>
  <c r="AB1837" i="5"/>
  <c r="AB1843" i="5"/>
  <c r="S1843" i="5"/>
  <c r="AB1847" i="5"/>
  <c r="S1847" i="5"/>
  <c r="AB1892" i="5"/>
  <c r="S1892" i="5"/>
  <c r="S1810" i="5"/>
  <c r="S1814" i="5"/>
  <c r="J1822" i="5"/>
  <c r="R1834" i="5"/>
  <c r="X1861" i="5"/>
  <c r="R1861" i="5"/>
  <c r="J1861" i="5"/>
  <c r="I1861" i="5"/>
  <c r="H1861" i="5"/>
  <c r="AB1863" i="5"/>
  <c r="S1863" i="5"/>
  <c r="R1905" i="5"/>
  <c r="H1905" i="5"/>
  <c r="J1905" i="5"/>
  <c r="I1905" i="5"/>
  <c r="F1905" i="5"/>
  <c r="X1905" i="5"/>
  <c r="R1921" i="5"/>
  <c r="J1921" i="5"/>
  <c r="H1921" i="5"/>
  <c r="I1921" i="5"/>
  <c r="F1921" i="5"/>
  <c r="X1921" i="5"/>
  <c r="AB1955" i="5"/>
  <c r="S1955" i="5"/>
  <c r="X2005" i="5"/>
  <c r="R2005" i="5"/>
  <c r="J2005" i="5"/>
  <c r="I2005" i="5"/>
  <c r="H2005" i="5"/>
  <c r="F2005" i="5"/>
  <c r="S2136" i="5"/>
  <c r="AB2136" i="5"/>
  <c r="AB1826" i="5"/>
  <c r="S1838" i="5"/>
  <c r="AB1838" i="5"/>
  <c r="R1840" i="5"/>
  <c r="AB1855" i="5"/>
  <c r="S1855" i="5"/>
  <c r="AB1859" i="5"/>
  <c r="S1859" i="5"/>
  <c r="AB1920" i="5"/>
  <c r="S1920" i="5"/>
  <c r="AB1948" i="5"/>
  <c r="S1948" i="5"/>
  <c r="AB2007" i="5"/>
  <c r="S2007" i="5"/>
  <c r="R2102" i="5"/>
  <c r="J2102" i="5"/>
  <c r="I2102" i="5"/>
  <c r="H2102" i="5"/>
  <c r="F2102" i="5"/>
  <c r="X2102" i="5"/>
  <c r="F2136" i="5"/>
  <c r="X2136" i="5"/>
  <c r="R2136" i="5"/>
  <c r="J2136" i="5"/>
  <c r="I2136" i="5"/>
  <c r="H2136" i="5"/>
  <c r="S1807" i="5"/>
  <c r="AB1814" i="5"/>
  <c r="S1815" i="5"/>
  <c r="AB1819" i="5"/>
  <c r="S1822" i="5"/>
  <c r="S1834" i="5"/>
  <c r="AB1834" i="5"/>
  <c r="AB1839" i="5"/>
  <c r="X1942" i="5"/>
  <c r="R1942" i="5"/>
  <c r="J1942" i="5"/>
  <c r="I1942" i="5"/>
  <c r="H1942" i="5"/>
  <c r="F1942" i="5"/>
  <c r="X1993" i="5"/>
  <c r="R1993" i="5"/>
  <c r="J1993" i="5"/>
  <c r="I1993" i="5"/>
  <c r="H1993" i="5"/>
  <c r="F1993" i="5"/>
  <c r="AB2019" i="5"/>
  <c r="S2019" i="5"/>
  <c r="R2082" i="5"/>
  <c r="J2082" i="5"/>
  <c r="I2082" i="5"/>
  <c r="H2082" i="5"/>
  <c r="F2082" i="5"/>
  <c r="X2082" i="5"/>
  <c r="F1814" i="5"/>
  <c r="AB1824" i="5"/>
  <c r="X1834" i="5"/>
  <c r="X1841" i="5"/>
  <c r="R1841" i="5"/>
  <c r="J1841" i="5"/>
  <c r="X1845" i="5"/>
  <c r="R1845" i="5"/>
  <c r="J1845" i="5"/>
  <c r="H1845" i="5"/>
  <c r="X1849" i="5"/>
  <c r="R1849" i="5"/>
  <c r="J1849" i="5"/>
  <c r="H1849" i="5"/>
  <c r="AB1852" i="5"/>
  <c r="S1854" i="5"/>
  <c r="AB1916" i="5"/>
  <c r="S1916" i="5"/>
  <c r="X1973" i="5"/>
  <c r="R1973" i="5"/>
  <c r="J1973" i="5"/>
  <c r="I1973" i="5"/>
  <c r="H1973" i="5"/>
  <c r="F1973" i="5"/>
  <c r="AB2032" i="5"/>
  <c r="AB2081" i="5"/>
  <c r="S2081" i="5"/>
  <c r="S1811" i="5"/>
  <c r="H1814" i="5"/>
  <c r="AB1822" i="5"/>
  <c r="F1834" i="5"/>
  <c r="R1836" i="5"/>
  <c r="I1836" i="5"/>
  <c r="H1836" i="5"/>
  <c r="AB1851" i="5"/>
  <c r="S1851" i="5"/>
  <c r="AB1868" i="5"/>
  <c r="R1877" i="5"/>
  <c r="H1877" i="5"/>
  <c r="F1877" i="5"/>
  <c r="X1877" i="5"/>
  <c r="J1877" i="5"/>
  <c r="R1885" i="5"/>
  <c r="H1885" i="5"/>
  <c r="F1885" i="5"/>
  <c r="X1885" i="5"/>
  <c r="J1885" i="5"/>
  <c r="R1893" i="5"/>
  <c r="H1893" i="5"/>
  <c r="F1893" i="5"/>
  <c r="X1893" i="5"/>
  <c r="J1893" i="5"/>
  <c r="AB1905" i="5"/>
  <c r="R1913" i="5"/>
  <c r="J1913" i="5"/>
  <c r="H1913" i="5"/>
  <c r="I1913" i="5"/>
  <c r="F1913" i="5"/>
  <c r="X1913" i="5"/>
  <c r="X1922" i="5"/>
  <c r="R1922" i="5"/>
  <c r="J1922" i="5"/>
  <c r="H1922" i="5"/>
  <c r="F1922" i="5"/>
  <c r="AB1928" i="5"/>
  <c r="S1928" i="5"/>
  <c r="AB1975" i="5"/>
  <c r="S1975" i="5"/>
  <c r="I2049" i="5"/>
  <c r="H2049" i="5"/>
  <c r="R2049" i="5"/>
  <c r="J2049" i="5"/>
  <c r="F2049" i="5"/>
  <c r="X2049" i="5"/>
  <c r="I2057" i="5"/>
  <c r="H2057" i="5"/>
  <c r="R2057" i="5"/>
  <c r="J2057" i="5"/>
  <c r="F2057" i="5"/>
  <c r="X2057" i="5"/>
  <c r="I2065" i="5"/>
  <c r="H2065" i="5"/>
  <c r="R2065" i="5"/>
  <c r="J2065" i="5"/>
  <c r="F2065" i="5"/>
  <c r="X2065" i="5"/>
  <c r="I1814" i="5"/>
  <c r="F1822" i="5"/>
  <c r="H1834" i="5"/>
  <c r="X1836" i="5"/>
  <c r="I1838" i="5"/>
  <c r="F1841" i="5"/>
  <c r="AB1864" i="5"/>
  <c r="R1901" i="5"/>
  <c r="H1901" i="5"/>
  <c r="F1901" i="5"/>
  <c r="X1901" i="5"/>
  <c r="J1901" i="5"/>
  <c r="AB1912" i="5"/>
  <c r="S1912" i="5"/>
  <c r="S1939" i="5"/>
  <c r="X1961" i="5"/>
  <c r="R1961" i="5"/>
  <c r="J1961" i="5"/>
  <c r="I1961" i="5"/>
  <c r="H1961" i="5"/>
  <c r="F1961" i="5"/>
  <c r="AB1987" i="5"/>
  <c r="S1987" i="5"/>
  <c r="X2037" i="5"/>
  <c r="R2037" i="5"/>
  <c r="J2037" i="5"/>
  <c r="I2037" i="5"/>
  <c r="H2037" i="5"/>
  <c r="F2037" i="5"/>
  <c r="X2095" i="5"/>
  <c r="R2095" i="5"/>
  <c r="J2095" i="5"/>
  <c r="H2095" i="5"/>
  <c r="F2095" i="5"/>
  <c r="F2164" i="5"/>
  <c r="X2164" i="5"/>
  <c r="R2164" i="5"/>
  <c r="J2164" i="5"/>
  <c r="I2164" i="5"/>
  <c r="H2164" i="5"/>
  <c r="S1874" i="5"/>
  <c r="I1876" i="5"/>
  <c r="F1876" i="5"/>
  <c r="X1876" i="5"/>
  <c r="S1882" i="5"/>
  <c r="I1884" i="5"/>
  <c r="F1884" i="5"/>
  <c r="X1884" i="5"/>
  <c r="S1890" i="5"/>
  <c r="I1892" i="5"/>
  <c r="F1892" i="5"/>
  <c r="X1892" i="5"/>
  <c r="S1898" i="5"/>
  <c r="I1900" i="5"/>
  <c r="F1900" i="5"/>
  <c r="X1900" i="5"/>
  <c r="X1906" i="5"/>
  <c r="J1906" i="5"/>
  <c r="X1910" i="5"/>
  <c r="J1910" i="5"/>
  <c r="X1914" i="5"/>
  <c r="J1914" i="5"/>
  <c r="X1918" i="5"/>
  <c r="J1918" i="5"/>
  <c r="S1931" i="5"/>
  <c r="R1933" i="5"/>
  <c r="J1933" i="5"/>
  <c r="I1933" i="5"/>
  <c r="H1933" i="5"/>
  <c r="AB1940" i="5"/>
  <c r="AB1963" i="5"/>
  <c r="S1963" i="5"/>
  <c r="AB1976" i="5"/>
  <c r="X1981" i="5"/>
  <c r="R1981" i="5"/>
  <c r="J1981" i="5"/>
  <c r="I1981" i="5"/>
  <c r="H1981" i="5"/>
  <c r="AB1995" i="5"/>
  <c r="S1995" i="5"/>
  <c r="AB2008" i="5"/>
  <c r="X2013" i="5"/>
  <c r="R2013" i="5"/>
  <c r="J2013" i="5"/>
  <c r="I2013" i="5"/>
  <c r="H2013" i="5"/>
  <c r="AB2027" i="5"/>
  <c r="S2027" i="5"/>
  <c r="AB2040" i="5"/>
  <c r="X2045" i="5"/>
  <c r="R2045" i="5"/>
  <c r="J2045" i="5"/>
  <c r="I2045" i="5"/>
  <c r="H2045" i="5"/>
  <c r="I2073" i="5"/>
  <c r="H2073" i="5"/>
  <c r="R2073" i="5"/>
  <c r="J2073" i="5"/>
  <c r="F2073" i="5"/>
  <c r="X1882" i="5"/>
  <c r="J1882" i="5"/>
  <c r="X1890" i="5"/>
  <c r="J1890" i="5"/>
  <c r="J1898" i="5"/>
  <c r="S1906" i="5"/>
  <c r="S1910" i="5"/>
  <c r="S1914" i="5"/>
  <c r="S1918" i="5"/>
  <c r="S1922" i="5"/>
  <c r="AB1922" i="5"/>
  <c r="S1943" i="5"/>
  <c r="X1946" i="5"/>
  <c r="R1946" i="5"/>
  <c r="J1946" i="5"/>
  <c r="X1969" i="5"/>
  <c r="R1969" i="5"/>
  <c r="J1969" i="5"/>
  <c r="I1969" i="5"/>
  <c r="H1969" i="5"/>
  <c r="AB1983" i="5"/>
  <c r="S1983" i="5"/>
  <c r="X2001" i="5"/>
  <c r="R2001" i="5"/>
  <c r="J2001" i="5"/>
  <c r="I2001" i="5"/>
  <c r="H2001" i="5"/>
  <c r="AB2015" i="5"/>
  <c r="S2015" i="5"/>
  <c r="J2033" i="5"/>
  <c r="S2047" i="5"/>
  <c r="AB2047" i="5"/>
  <c r="I2081" i="5"/>
  <c r="H2081" i="5"/>
  <c r="R2081" i="5"/>
  <c r="J2081" i="5"/>
  <c r="F2081" i="5"/>
  <c r="X2081" i="5"/>
  <c r="X2099" i="5"/>
  <c r="R2099" i="5"/>
  <c r="J2099" i="5"/>
  <c r="H2099" i="5"/>
  <c r="F2099" i="5"/>
  <c r="R2106" i="5"/>
  <c r="J2106" i="5"/>
  <c r="I2106" i="5"/>
  <c r="H2106" i="5"/>
  <c r="F2106" i="5"/>
  <c r="X2106" i="5"/>
  <c r="R2154" i="5"/>
  <c r="J2154" i="5"/>
  <c r="I2154" i="5"/>
  <c r="H2154" i="5"/>
  <c r="F2154" i="5"/>
  <c r="X2154" i="5"/>
  <c r="J2245" i="5"/>
  <c r="I2245" i="5"/>
  <c r="H2245" i="5"/>
  <c r="X2245" i="5"/>
  <c r="R2245" i="5"/>
  <c r="F2245" i="5"/>
  <c r="J2249" i="5"/>
  <c r="I2249" i="5"/>
  <c r="H2249" i="5"/>
  <c r="X2249" i="5"/>
  <c r="R2249" i="5"/>
  <c r="F2249" i="5"/>
  <c r="S1858" i="5"/>
  <c r="S1862" i="5"/>
  <c r="S1866" i="5"/>
  <c r="S1870" i="5"/>
  <c r="F1871" i="5"/>
  <c r="X1879" i="5"/>
  <c r="AB1879" i="5"/>
  <c r="X1887" i="5"/>
  <c r="AB1887" i="5"/>
  <c r="X1895" i="5"/>
  <c r="AB1895" i="5"/>
  <c r="X1903" i="5"/>
  <c r="AB1903" i="5"/>
  <c r="AB1906" i="5"/>
  <c r="AB1910" i="5"/>
  <c r="AB1914" i="5"/>
  <c r="AB1918" i="5"/>
  <c r="S1923" i="5"/>
  <c r="R1925" i="5"/>
  <c r="J1925" i="5"/>
  <c r="I1925" i="5"/>
  <c r="H1925" i="5"/>
  <c r="X1926" i="5"/>
  <c r="R1926" i="5"/>
  <c r="J1926" i="5"/>
  <c r="AB1943" i="5"/>
  <c r="X1957" i="5"/>
  <c r="AB1971" i="5"/>
  <c r="S1971" i="5"/>
  <c r="X1989" i="5"/>
  <c r="R1989" i="5"/>
  <c r="J1989" i="5"/>
  <c r="I1989" i="5"/>
  <c r="H1989" i="5"/>
  <c r="AB2003" i="5"/>
  <c r="S2003" i="5"/>
  <c r="X2021" i="5"/>
  <c r="R2021" i="5"/>
  <c r="J2021" i="5"/>
  <c r="I2021" i="5"/>
  <c r="H2021" i="5"/>
  <c r="AB2035" i="5"/>
  <c r="S2035" i="5"/>
  <c r="I2077" i="5"/>
  <c r="H2077" i="5"/>
  <c r="R2077" i="5"/>
  <c r="J2077" i="5"/>
  <c r="F2077" i="5"/>
  <c r="X2077" i="5"/>
  <c r="X2147" i="5"/>
  <c r="R2147" i="5"/>
  <c r="J2147" i="5"/>
  <c r="I2147" i="5"/>
  <c r="H2147" i="5"/>
  <c r="F2147" i="5"/>
  <c r="AB1874" i="5"/>
  <c r="H1876" i="5"/>
  <c r="F1879" i="5"/>
  <c r="F1882" i="5"/>
  <c r="AB1882" i="5"/>
  <c r="H1884" i="5"/>
  <c r="F1887" i="5"/>
  <c r="F1890" i="5"/>
  <c r="AB1890" i="5"/>
  <c r="H1892" i="5"/>
  <c r="F1895" i="5"/>
  <c r="AB1898" i="5"/>
  <c r="H1900" i="5"/>
  <c r="F1903" i="5"/>
  <c r="F1906" i="5"/>
  <c r="F1910" i="5"/>
  <c r="F1914" i="5"/>
  <c r="F1918" i="5"/>
  <c r="AB1923" i="5"/>
  <c r="AB1925" i="5"/>
  <c r="X1933" i="5"/>
  <c r="S1935" i="5"/>
  <c r="R1937" i="5"/>
  <c r="J1937" i="5"/>
  <c r="I1937" i="5"/>
  <c r="H1937" i="5"/>
  <c r="AB1944" i="5"/>
  <c r="AB1959" i="5"/>
  <c r="S1959" i="5"/>
  <c r="AB1972" i="5"/>
  <c r="X1977" i="5"/>
  <c r="R1977" i="5"/>
  <c r="J1977" i="5"/>
  <c r="I1977" i="5"/>
  <c r="H1977" i="5"/>
  <c r="AB1991" i="5"/>
  <c r="S1991" i="5"/>
  <c r="AB2004" i="5"/>
  <c r="X2009" i="5"/>
  <c r="R2009" i="5"/>
  <c r="AB2023" i="5"/>
  <c r="S2023" i="5"/>
  <c r="AB2036" i="5"/>
  <c r="X2087" i="5"/>
  <c r="R2087" i="5"/>
  <c r="I2087" i="5"/>
  <c r="H2087" i="5"/>
  <c r="F2087" i="5"/>
  <c r="R2094" i="5"/>
  <c r="J2094" i="5"/>
  <c r="I2094" i="5"/>
  <c r="H2094" i="5"/>
  <c r="F2094" i="5"/>
  <c r="X2094" i="5"/>
  <c r="X2103" i="5"/>
  <c r="R2103" i="5"/>
  <c r="J2103" i="5"/>
  <c r="H2103" i="5"/>
  <c r="F2103" i="5"/>
  <c r="R2110" i="5"/>
  <c r="J2110" i="5"/>
  <c r="I2110" i="5"/>
  <c r="H2110" i="5"/>
  <c r="F2110" i="5"/>
  <c r="X2110" i="5"/>
  <c r="AB2146" i="5"/>
  <c r="H1871" i="5"/>
  <c r="I1872" i="5"/>
  <c r="F1872" i="5"/>
  <c r="J1876" i="5"/>
  <c r="H1879" i="5"/>
  <c r="I1880" i="5"/>
  <c r="F1880" i="5"/>
  <c r="J1884" i="5"/>
  <c r="H1887" i="5"/>
  <c r="I1888" i="5"/>
  <c r="F1888" i="5"/>
  <c r="J1892" i="5"/>
  <c r="H1895" i="5"/>
  <c r="I1896" i="5"/>
  <c r="F1896" i="5"/>
  <c r="J1900" i="5"/>
  <c r="H1903" i="5"/>
  <c r="I1904" i="5"/>
  <c r="F1904" i="5"/>
  <c r="F1933" i="5"/>
  <c r="S1947" i="5"/>
  <c r="H1965" i="5"/>
  <c r="AB1979" i="5"/>
  <c r="S1979" i="5"/>
  <c r="F1981" i="5"/>
  <c r="X1997" i="5"/>
  <c r="R1997" i="5"/>
  <c r="J1997" i="5"/>
  <c r="I1997" i="5"/>
  <c r="H1997" i="5"/>
  <c r="AB2011" i="5"/>
  <c r="S2011" i="5"/>
  <c r="F2013" i="5"/>
  <c r="X2029" i="5"/>
  <c r="R2029" i="5"/>
  <c r="J2029" i="5"/>
  <c r="I2029" i="5"/>
  <c r="H2029" i="5"/>
  <c r="AB2043" i="5"/>
  <c r="S2043" i="5"/>
  <c r="F2045" i="5"/>
  <c r="R2054" i="5"/>
  <c r="J2054" i="5"/>
  <c r="I2054" i="5"/>
  <c r="H2054" i="5"/>
  <c r="R2062" i="5"/>
  <c r="J2062" i="5"/>
  <c r="I2062" i="5"/>
  <c r="H2062" i="5"/>
  <c r="AB2113" i="5"/>
  <c r="S2113" i="5"/>
  <c r="AB2116" i="5"/>
  <c r="S2116" i="5"/>
  <c r="AB2173" i="5"/>
  <c r="S2173" i="5"/>
  <c r="R2222" i="5"/>
  <c r="J2222" i="5"/>
  <c r="F2222" i="5"/>
  <c r="X2222" i="5"/>
  <c r="I2222" i="5"/>
  <c r="H2222" i="5"/>
  <c r="X1872" i="5"/>
  <c r="AB1872" i="5"/>
  <c r="R1876" i="5"/>
  <c r="X1880" i="5"/>
  <c r="AB1880" i="5"/>
  <c r="H1882" i="5"/>
  <c r="X1883" i="5"/>
  <c r="R1884" i="5"/>
  <c r="X1888" i="5"/>
  <c r="AB1888" i="5"/>
  <c r="H1890" i="5"/>
  <c r="R1892" i="5"/>
  <c r="X1896" i="5"/>
  <c r="R1900" i="5"/>
  <c r="X1904" i="5"/>
  <c r="H1906" i="5"/>
  <c r="AB1907" i="5"/>
  <c r="H1910" i="5"/>
  <c r="AB1911" i="5"/>
  <c r="H1914" i="5"/>
  <c r="AB1915" i="5"/>
  <c r="H1918" i="5"/>
  <c r="AB1919" i="5"/>
  <c r="X1925" i="5"/>
  <c r="S1927" i="5"/>
  <c r="X1930" i="5"/>
  <c r="R1930" i="5"/>
  <c r="J1930" i="5"/>
  <c r="AB1936" i="5"/>
  <c r="S1940" i="5"/>
  <c r="F1946" i="5"/>
  <c r="AB1947" i="5"/>
  <c r="AB1949" i="5"/>
  <c r="AB1967" i="5"/>
  <c r="S1967" i="5"/>
  <c r="F1969" i="5"/>
  <c r="AB1980" i="5"/>
  <c r="X1985" i="5"/>
  <c r="R1985" i="5"/>
  <c r="J1985" i="5"/>
  <c r="I1985" i="5"/>
  <c r="H1985" i="5"/>
  <c r="AB1999" i="5"/>
  <c r="S1999" i="5"/>
  <c r="F2001" i="5"/>
  <c r="AB2012" i="5"/>
  <c r="X2017" i="5"/>
  <c r="R2017" i="5"/>
  <c r="J2017" i="5"/>
  <c r="I2017" i="5"/>
  <c r="H2017" i="5"/>
  <c r="AB2031" i="5"/>
  <c r="S2031" i="5"/>
  <c r="F2033" i="5"/>
  <c r="AB2044" i="5"/>
  <c r="S2052" i="5"/>
  <c r="X2054" i="5"/>
  <c r="S2060" i="5"/>
  <c r="X2062" i="5"/>
  <c r="R2070" i="5"/>
  <c r="J2070" i="5"/>
  <c r="I2070" i="5"/>
  <c r="H2070" i="5"/>
  <c r="AB2080" i="5"/>
  <c r="S2080" i="5"/>
  <c r="X2091" i="5"/>
  <c r="R2091" i="5"/>
  <c r="J2091" i="5"/>
  <c r="H2091" i="5"/>
  <c r="F2091" i="5"/>
  <c r="X2107" i="5"/>
  <c r="R2107" i="5"/>
  <c r="J2107" i="5"/>
  <c r="H2107" i="5"/>
  <c r="F2107" i="5"/>
  <c r="S2140" i="5"/>
  <c r="AB2140" i="5"/>
  <c r="J1954" i="5"/>
  <c r="J1958" i="5"/>
  <c r="J1962" i="5"/>
  <c r="J1966" i="5"/>
  <c r="J1970" i="5"/>
  <c r="J1974" i="5"/>
  <c r="J1978" i="5"/>
  <c r="J1982" i="5"/>
  <c r="J1986" i="5"/>
  <c r="J1990" i="5"/>
  <c r="J1994" i="5"/>
  <c r="J1998" i="5"/>
  <c r="J2002" i="5"/>
  <c r="J2006" i="5"/>
  <c r="J2010" i="5"/>
  <c r="J2018" i="5"/>
  <c r="J2022" i="5"/>
  <c r="J2026" i="5"/>
  <c r="J2030" i="5"/>
  <c r="J2034" i="5"/>
  <c r="J2038" i="5"/>
  <c r="J2046" i="5"/>
  <c r="H2051" i="5"/>
  <c r="S2053" i="5"/>
  <c r="S2055" i="5"/>
  <c r="H2059" i="5"/>
  <c r="S2061" i="5"/>
  <c r="S2063" i="5"/>
  <c r="S2069" i="5"/>
  <c r="S2071" i="5"/>
  <c r="AB2077" i="5"/>
  <c r="J2085" i="5"/>
  <c r="R2119" i="5"/>
  <c r="J2119" i="5"/>
  <c r="I2119" i="5"/>
  <c r="H2119" i="5"/>
  <c r="F2119" i="5"/>
  <c r="X2119" i="5"/>
  <c r="R2150" i="5"/>
  <c r="J2150" i="5"/>
  <c r="I2150" i="5"/>
  <c r="H2150" i="5"/>
  <c r="F2150" i="5"/>
  <c r="X2150" i="5"/>
  <c r="AB2180" i="5"/>
  <c r="S2180" i="5"/>
  <c r="J2210" i="5"/>
  <c r="R2210" i="5"/>
  <c r="I2210" i="5"/>
  <c r="H2210" i="5"/>
  <c r="F2210" i="5"/>
  <c r="X2210" i="5"/>
  <c r="J2218" i="5"/>
  <c r="R2218" i="5"/>
  <c r="I2218" i="5"/>
  <c r="H2218" i="5"/>
  <c r="F2218" i="5"/>
  <c r="X2218" i="5"/>
  <c r="R1954" i="5"/>
  <c r="R1958" i="5"/>
  <c r="R1962" i="5"/>
  <c r="R1966" i="5"/>
  <c r="R1970" i="5"/>
  <c r="R1974" i="5"/>
  <c r="R1978" i="5"/>
  <c r="R1982" i="5"/>
  <c r="R1986" i="5"/>
  <c r="R1990" i="5"/>
  <c r="R1994" i="5"/>
  <c r="R1998" i="5"/>
  <c r="R2002" i="5"/>
  <c r="R2006" i="5"/>
  <c r="R2018" i="5"/>
  <c r="R2022" i="5"/>
  <c r="R2026" i="5"/>
  <c r="R2030" i="5"/>
  <c r="R2034" i="5"/>
  <c r="R2038" i="5"/>
  <c r="R2046" i="5"/>
  <c r="I2051" i="5"/>
  <c r="I2059" i="5"/>
  <c r="R2078" i="5"/>
  <c r="J2078" i="5"/>
  <c r="I2078" i="5"/>
  <c r="X2083" i="5"/>
  <c r="R2083" i="5"/>
  <c r="F2132" i="5"/>
  <c r="X2132" i="5"/>
  <c r="R2132" i="5"/>
  <c r="J2132" i="5"/>
  <c r="I2132" i="5"/>
  <c r="H2180" i="5"/>
  <c r="F2180" i="5"/>
  <c r="X2180" i="5"/>
  <c r="R2180" i="5"/>
  <c r="J2180" i="5"/>
  <c r="I2180" i="5"/>
  <c r="S2293" i="5"/>
  <c r="AB2293" i="5"/>
  <c r="AB2322" i="5"/>
  <c r="S23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S2046" i="5"/>
  <c r="J2051" i="5"/>
  <c r="J2059" i="5"/>
  <c r="S2084" i="5"/>
  <c r="S2085" i="5"/>
  <c r="S2088" i="5"/>
  <c r="S2092" i="5"/>
  <c r="S2096" i="5"/>
  <c r="S2100" i="5"/>
  <c r="S2104" i="5"/>
  <c r="S2108" i="5"/>
  <c r="AB2112" i="5"/>
  <c r="S2112" i="5"/>
  <c r="AB2141" i="5"/>
  <c r="S2141" i="5"/>
  <c r="S2289" i="5"/>
  <c r="AB2289" i="5"/>
  <c r="X1954" i="5"/>
  <c r="X1958" i="5"/>
  <c r="X1962" i="5"/>
  <c r="X1966" i="5"/>
  <c r="X1970" i="5"/>
  <c r="X1974" i="5"/>
  <c r="X1978" i="5"/>
  <c r="X1982" i="5"/>
  <c r="X1986" i="5"/>
  <c r="X1990" i="5"/>
  <c r="X1994" i="5"/>
  <c r="X1998" i="5"/>
  <c r="X2002" i="5"/>
  <c r="X2006" i="5"/>
  <c r="X2018" i="5"/>
  <c r="X2022" i="5"/>
  <c r="X2026" i="5"/>
  <c r="X2030" i="5"/>
  <c r="X2034" i="5"/>
  <c r="X2038" i="5"/>
  <c r="X2046" i="5"/>
  <c r="R2051" i="5"/>
  <c r="R2059" i="5"/>
  <c r="X2078" i="5"/>
  <c r="X2079" i="5"/>
  <c r="R2079" i="5"/>
  <c r="AB2084" i="5"/>
  <c r="S2168" i="5"/>
  <c r="AB2168" i="5"/>
  <c r="R2186" i="5"/>
  <c r="J2186" i="5"/>
  <c r="I2186" i="5"/>
  <c r="H2186" i="5"/>
  <c r="F2186" i="5"/>
  <c r="X2186" i="5"/>
  <c r="AB2189" i="5"/>
  <c r="S2189" i="5"/>
  <c r="AB2284" i="5"/>
  <c r="S2284" i="5"/>
  <c r="AB2048" i="5"/>
  <c r="S2051" i="5"/>
  <c r="AB2056" i="5"/>
  <c r="S2059" i="5"/>
  <c r="AB2064" i="5"/>
  <c r="S2067" i="5"/>
  <c r="AB2072" i="5"/>
  <c r="S2075" i="5"/>
  <c r="I2085" i="5"/>
  <c r="H2085" i="5"/>
  <c r="AB2145" i="5"/>
  <c r="S2145" i="5"/>
  <c r="F2168" i="5"/>
  <c r="X2168" i="5"/>
  <c r="R2168" i="5"/>
  <c r="J2168" i="5"/>
  <c r="I2168" i="5"/>
  <c r="H2168" i="5"/>
  <c r="S2172" i="5"/>
  <c r="AB2172" i="5"/>
  <c r="S2215" i="5"/>
  <c r="AB2215" i="5"/>
  <c r="R2266" i="5"/>
  <c r="J2266" i="5"/>
  <c r="H2266" i="5"/>
  <c r="F2266" i="5"/>
  <c r="X2266" i="5"/>
  <c r="I2266" i="5"/>
  <c r="AB2049" i="5"/>
  <c r="AB2057" i="5"/>
  <c r="AB2065" i="5"/>
  <c r="AB2073" i="5"/>
  <c r="X2151" i="5"/>
  <c r="R2151" i="5"/>
  <c r="J2151" i="5"/>
  <c r="I2151" i="5"/>
  <c r="H2151" i="5"/>
  <c r="F2151" i="5"/>
  <c r="I2191" i="5"/>
  <c r="R2191" i="5"/>
  <c r="J2191" i="5"/>
  <c r="H2191" i="5"/>
  <c r="F2191" i="5"/>
  <c r="X2191" i="5"/>
  <c r="J2115" i="5"/>
  <c r="F2123" i="5"/>
  <c r="S2124" i="5"/>
  <c r="AB2124" i="5"/>
  <c r="R2126" i="5"/>
  <c r="J2126" i="5"/>
  <c r="I2126" i="5"/>
  <c r="H2126" i="5"/>
  <c r="J2128" i="5"/>
  <c r="F2140" i="5"/>
  <c r="X2140" i="5"/>
  <c r="F2143" i="5"/>
  <c r="S2144" i="5"/>
  <c r="J2155" i="5"/>
  <c r="J2160" i="5"/>
  <c r="F2172" i="5"/>
  <c r="X2172" i="5"/>
  <c r="AB2176" i="5"/>
  <c r="S2176" i="5"/>
  <c r="I2199" i="5"/>
  <c r="R2199" i="5"/>
  <c r="J2199" i="5"/>
  <c r="H2199" i="5"/>
  <c r="F2199" i="5"/>
  <c r="AB2236" i="5"/>
  <c r="R2242" i="5"/>
  <c r="J2242" i="5"/>
  <c r="I2242" i="5"/>
  <c r="H2242" i="5"/>
  <c r="F2242" i="5"/>
  <c r="X2242" i="5"/>
  <c r="J2265" i="5"/>
  <c r="I2265" i="5"/>
  <c r="H2265" i="5"/>
  <c r="X2265" i="5"/>
  <c r="X2269" i="5"/>
  <c r="F2269" i="5"/>
  <c r="J2269" i="5"/>
  <c r="R2269" i="5"/>
  <c r="I2269" i="5"/>
  <c r="H2269" i="5"/>
  <c r="I2314" i="5"/>
  <c r="H2314" i="5"/>
  <c r="R2314" i="5"/>
  <c r="X2314" i="5"/>
  <c r="J2314" i="5"/>
  <c r="F2314" i="5"/>
  <c r="J2369" i="5"/>
  <c r="R2369" i="5"/>
  <c r="I2369" i="5"/>
  <c r="H2369" i="5"/>
  <c r="F2369" i="5"/>
  <c r="X2369" i="5"/>
  <c r="R2115" i="5"/>
  <c r="X2116" i="5"/>
  <c r="F2124" i="5"/>
  <c r="X2124" i="5"/>
  <c r="X2127" i="5"/>
  <c r="R2127" i="5"/>
  <c r="J2127" i="5"/>
  <c r="R2130" i="5"/>
  <c r="J2130" i="5"/>
  <c r="I2130" i="5"/>
  <c r="H2130" i="5"/>
  <c r="S2133" i="5"/>
  <c r="H2139" i="5"/>
  <c r="H2140" i="5"/>
  <c r="F2144" i="5"/>
  <c r="X2144" i="5"/>
  <c r="S2148" i="5"/>
  <c r="S2165" i="5"/>
  <c r="H2172" i="5"/>
  <c r="H2176" i="5"/>
  <c r="F2176" i="5"/>
  <c r="X2176" i="5"/>
  <c r="S2177" i="5"/>
  <c r="X2189" i="5"/>
  <c r="I2207" i="5"/>
  <c r="R2207" i="5"/>
  <c r="J2207" i="5"/>
  <c r="H2207" i="5"/>
  <c r="F2207" i="5"/>
  <c r="R2272" i="5"/>
  <c r="I2272" i="5"/>
  <c r="H2272" i="5"/>
  <c r="F2272" i="5"/>
  <c r="J2272" i="5"/>
  <c r="X2272" i="5"/>
  <c r="S2297" i="5"/>
  <c r="AB2297" i="5"/>
  <c r="S2079" i="5"/>
  <c r="S2083" i="5"/>
  <c r="S2087" i="5"/>
  <c r="S2091" i="5"/>
  <c r="S2095" i="5"/>
  <c r="S2099" i="5"/>
  <c r="S2103" i="5"/>
  <c r="S2107" i="5"/>
  <c r="S2111" i="5"/>
  <c r="S2115" i="5"/>
  <c r="S2120" i="5"/>
  <c r="AB2120" i="5"/>
  <c r="H2123" i="5"/>
  <c r="AB2130" i="5"/>
  <c r="S2137" i="5"/>
  <c r="I2140" i="5"/>
  <c r="H2143" i="5"/>
  <c r="H2144" i="5"/>
  <c r="F2148" i="5"/>
  <c r="X2148" i="5"/>
  <c r="S2152" i="5"/>
  <c r="AB2157" i="5"/>
  <c r="AB2162" i="5"/>
  <c r="J2163" i="5"/>
  <c r="S2169" i="5"/>
  <c r="I2172" i="5"/>
  <c r="I2176" i="5"/>
  <c r="AB2188" i="5"/>
  <c r="S2188" i="5"/>
  <c r="S2194" i="5"/>
  <c r="I2215" i="5"/>
  <c r="R2215" i="5"/>
  <c r="J2215" i="5"/>
  <c r="H2215" i="5"/>
  <c r="F2215" i="5"/>
  <c r="AB2225" i="5"/>
  <c r="S2225" i="5"/>
  <c r="R2226" i="5"/>
  <c r="J2226" i="5"/>
  <c r="I2226" i="5"/>
  <c r="H2226" i="5"/>
  <c r="F2226" i="5"/>
  <c r="X2226" i="5"/>
  <c r="R2246" i="5"/>
  <c r="J2246" i="5"/>
  <c r="I2246" i="5"/>
  <c r="H2246" i="5"/>
  <c r="F2246" i="5"/>
  <c r="X2246" i="5"/>
  <c r="R2265" i="5"/>
  <c r="X2309" i="5"/>
  <c r="R2309" i="5"/>
  <c r="J2309" i="5"/>
  <c r="I2309" i="5"/>
  <c r="H2309" i="5"/>
  <c r="F2309" i="5"/>
  <c r="J2356" i="5"/>
  <c r="H2356" i="5"/>
  <c r="R2356" i="5"/>
  <c r="I2356" i="5"/>
  <c r="X2356" i="5"/>
  <c r="F2356" i="5"/>
  <c r="H2116" i="5"/>
  <c r="AB2117" i="5"/>
  <c r="S2117" i="5"/>
  <c r="S2118" i="5"/>
  <c r="F2120" i="5"/>
  <c r="X2120" i="5"/>
  <c r="AB2121" i="5"/>
  <c r="AB2122" i="5"/>
  <c r="H2124" i="5"/>
  <c r="X2126" i="5"/>
  <c r="AB2129" i="5"/>
  <c r="AB2134" i="5"/>
  <c r="X2135" i="5"/>
  <c r="R2135" i="5"/>
  <c r="J2135" i="5"/>
  <c r="J2140" i="5"/>
  <c r="I2144" i="5"/>
  <c r="S2156" i="5"/>
  <c r="AB2161" i="5"/>
  <c r="AB2166" i="5"/>
  <c r="X2167" i="5"/>
  <c r="R2167" i="5"/>
  <c r="J2167" i="5"/>
  <c r="J2172" i="5"/>
  <c r="J2176" i="5"/>
  <c r="AB2181" i="5"/>
  <c r="H2188" i="5"/>
  <c r="F2188" i="5"/>
  <c r="X2188" i="5"/>
  <c r="S2191" i="5"/>
  <c r="AB2191" i="5"/>
  <c r="S2202" i="5"/>
  <c r="AB2218" i="5"/>
  <c r="AB2240" i="5"/>
  <c r="AB2279" i="5"/>
  <c r="S2310" i="5"/>
  <c r="AB2310" i="5"/>
  <c r="S2128" i="5"/>
  <c r="AB2133" i="5"/>
  <c r="AB2138" i="5"/>
  <c r="X2139" i="5"/>
  <c r="R2139" i="5"/>
  <c r="J2139" i="5"/>
  <c r="F2156" i="5"/>
  <c r="X2156" i="5"/>
  <c r="S2160" i="5"/>
  <c r="AB2165" i="5"/>
  <c r="AB2170" i="5"/>
  <c r="R2171" i="5"/>
  <c r="AB2184" i="5"/>
  <c r="S2184" i="5"/>
  <c r="J2189" i="5"/>
  <c r="I2189" i="5"/>
  <c r="H2189" i="5"/>
  <c r="F2189" i="5"/>
  <c r="H2193" i="5"/>
  <c r="X2193" i="5"/>
  <c r="R2193" i="5"/>
  <c r="J2193" i="5"/>
  <c r="I2193" i="5"/>
  <c r="J2194" i="5"/>
  <c r="R2194" i="5"/>
  <c r="I2194" i="5"/>
  <c r="H2194" i="5"/>
  <c r="F2194" i="5"/>
  <c r="X2194" i="5"/>
  <c r="S2199" i="5"/>
  <c r="AB2199" i="5"/>
  <c r="I2225" i="5"/>
  <c r="H2225" i="5"/>
  <c r="X2225" i="5"/>
  <c r="R2225" i="5"/>
  <c r="J2225" i="5"/>
  <c r="F2225" i="5"/>
  <c r="J2241" i="5"/>
  <c r="I2241" i="5"/>
  <c r="H2241" i="5"/>
  <c r="X2241" i="5"/>
  <c r="F2241" i="5"/>
  <c r="AB2253" i="5"/>
  <c r="S2253" i="5"/>
  <c r="AB2257" i="5"/>
  <c r="S2257" i="5"/>
  <c r="AB2264" i="5"/>
  <c r="AB2268" i="5"/>
  <c r="AB2302" i="5"/>
  <c r="AB2118" i="5"/>
  <c r="R2123" i="5"/>
  <c r="J2123" i="5"/>
  <c r="F2128" i="5"/>
  <c r="X2128" i="5"/>
  <c r="S2132" i="5"/>
  <c r="AB2137" i="5"/>
  <c r="AB2142" i="5"/>
  <c r="X2143" i="5"/>
  <c r="R2143" i="5"/>
  <c r="J2143" i="5"/>
  <c r="F2160" i="5"/>
  <c r="X2160" i="5"/>
  <c r="S2164" i="5"/>
  <c r="AB2169" i="5"/>
  <c r="AB2174" i="5"/>
  <c r="AB2177" i="5"/>
  <c r="H2184" i="5"/>
  <c r="F2184" i="5"/>
  <c r="X2184" i="5"/>
  <c r="H2201" i="5"/>
  <c r="X2201" i="5"/>
  <c r="R2201" i="5"/>
  <c r="J2201" i="5"/>
  <c r="I2201" i="5"/>
  <c r="J2202" i="5"/>
  <c r="R2202" i="5"/>
  <c r="I2202" i="5"/>
  <c r="H2202" i="5"/>
  <c r="F2202" i="5"/>
  <c r="X2202" i="5"/>
  <c r="S2207" i="5"/>
  <c r="AB2207" i="5"/>
  <c r="I2221" i="5"/>
  <c r="H2221" i="5"/>
  <c r="X2221" i="5"/>
  <c r="J2221" i="5"/>
  <c r="F2221" i="5"/>
  <c r="AB2232" i="5"/>
  <c r="J2237" i="5"/>
  <c r="I2237" i="5"/>
  <c r="H2237" i="5"/>
  <c r="X2237" i="5"/>
  <c r="R2238" i="5"/>
  <c r="J2238" i="5"/>
  <c r="I2238" i="5"/>
  <c r="F2238" i="5"/>
  <c r="X2238" i="5"/>
  <c r="AB2274" i="5"/>
  <c r="S2274" i="5"/>
  <c r="R2283" i="5"/>
  <c r="J2283" i="5"/>
  <c r="I2283" i="5"/>
  <c r="H2283" i="5"/>
  <c r="X2283" i="5"/>
  <c r="F2283" i="5"/>
  <c r="J2175" i="5"/>
  <c r="J2183" i="5"/>
  <c r="J2187" i="5"/>
  <c r="AB2197" i="5"/>
  <c r="X2197" i="5"/>
  <c r="AB2205" i="5"/>
  <c r="H2205" i="5"/>
  <c r="X2205" i="5"/>
  <c r="AB2213" i="5"/>
  <c r="AB2221" i="5"/>
  <c r="AB2226" i="5"/>
  <c r="AB2249" i="5"/>
  <c r="X2250" i="5"/>
  <c r="F2254" i="5"/>
  <c r="AB2260" i="5"/>
  <c r="AB2301" i="5"/>
  <c r="S2301" i="5"/>
  <c r="J2352" i="5"/>
  <c r="R2352" i="5"/>
  <c r="I2352" i="5"/>
  <c r="H2352" i="5"/>
  <c r="F2352" i="5"/>
  <c r="X2352" i="5"/>
  <c r="R2175" i="5"/>
  <c r="R2183" i="5"/>
  <c r="R2187" i="5"/>
  <c r="S2190" i="5"/>
  <c r="S2198" i="5"/>
  <c r="S2206" i="5"/>
  <c r="S2214" i="5"/>
  <c r="S2227" i="5"/>
  <c r="R2234" i="5"/>
  <c r="J2234" i="5"/>
  <c r="I2234" i="5"/>
  <c r="AB2245" i="5"/>
  <c r="F2250" i="5"/>
  <c r="F2253" i="5"/>
  <c r="AB2256" i="5"/>
  <c r="R2262" i="5"/>
  <c r="J2262" i="5"/>
  <c r="I2262" i="5"/>
  <c r="X2278" i="5"/>
  <c r="I2284" i="5"/>
  <c r="X2289" i="5"/>
  <c r="F2289" i="5"/>
  <c r="R2289" i="5"/>
  <c r="J2289" i="5"/>
  <c r="I2289" i="5"/>
  <c r="X2305" i="5"/>
  <c r="J2305" i="5"/>
  <c r="F2305" i="5"/>
  <c r="I2305" i="5"/>
  <c r="H2305" i="5"/>
  <c r="I2310" i="5"/>
  <c r="H2310" i="5"/>
  <c r="R2310" i="5"/>
  <c r="J2310" i="5"/>
  <c r="F2310" i="5"/>
  <c r="X2310" i="5"/>
  <c r="X2320" i="5"/>
  <c r="R2320" i="5"/>
  <c r="F2320" i="5"/>
  <c r="J2320" i="5"/>
  <c r="I2320" i="5"/>
  <c r="H2320" i="5"/>
  <c r="R2347" i="5"/>
  <c r="J2347" i="5"/>
  <c r="I2347" i="5"/>
  <c r="H2347" i="5"/>
  <c r="F2347" i="5"/>
  <c r="X2347" i="5"/>
  <c r="F2192" i="5"/>
  <c r="R2192" i="5"/>
  <c r="X2192" i="5"/>
  <c r="F2197" i="5"/>
  <c r="F2200" i="5"/>
  <c r="R2200" i="5"/>
  <c r="X2200" i="5"/>
  <c r="F2205" i="5"/>
  <c r="F2208" i="5"/>
  <c r="R2208" i="5"/>
  <c r="X2208" i="5"/>
  <c r="F2216" i="5"/>
  <c r="R2216" i="5"/>
  <c r="AB2222" i="5"/>
  <c r="X2223" i="5"/>
  <c r="I2223" i="5"/>
  <c r="AB2229" i="5"/>
  <c r="AB2241" i="5"/>
  <c r="AB2252" i="5"/>
  <c r="R2258" i="5"/>
  <c r="J2258" i="5"/>
  <c r="I2258" i="5"/>
  <c r="AB2267" i="5"/>
  <c r="AB2283" i="5"/>
  <c r="X2293" i="5"/>
  <c r="R2293" i="5"/>
  <c r="J2293" i="5"/>
  <c r="I2293" i="5"/>
  <c r="H2293" i="5"/>
  <c r="X2297" i="5"/>
  <c r="F2297" i="5"/>
  <c r="R2297" i="5"/>
  <c r="J2297" i="5"/>
  <c r="I2297" i="5"/>
  <c r="R2305" i="5"/>
  <c r="S2223" i="5"/>
  <c r="X2234" i="5"/>
  <c r="AB2237" i="5"/>
  <c r="AB2248" i="5"/>
  <c r="R2254" i="5"/>
  <c r="J2254" i="5"/>
  <c r="I2254" i="5"/>
  <c r="X2284" i="5"/>
  <c r="R2284" i="5"/>
  <c r="H2284" i="5"/>
  <c r="F2284" i="5"/>
  <c r="J2315" i="5"/>
  <c r="AB2342" i="5"/>
  <c r="S2342" i="5"/>
  <c r="F2366" i="5"/>
  <c r="R2366" i="5"/>
  <c r="J2366" i="5"/>
  <c r="I2366" i="5"/>
  <c r="H2366" i="5"/>
  <c r="X2366" i="5"/>
  <c r="AB2382" i="5"/>
  <c r="S2382" i="5"/>
  <c r="AB2193" i="5"/>
  <c r="AB2201" i="5"/>
  <c r="AB2209" i="5"/>
  <c r="AB2217" i="5"/>
  <c r="AB2228" i="5"/>
  <c r="S2231" i="5"/>
  <c r="AB2233" i="5"/>
  <c r="AB2244" i="5"/>
  <c r="R2250" i="5"/>
  <c r="J2250" i="5"/>
  <c r="I2250" i="5"/>
  <c r="J2253" i="5"/>
  <c r="I2253" i="5"/>
  <c r="H2253" i="5"/>
  <c r="X2253" i="5"/>
  <c r="AB2265" i="5"/>
  <c r="I2278" i="5"/>
  <c r="F2278" i="5"/>
  <c r="R2278" i="5"/>
  <c r="J2278" i="5"/>
  <c r="AB2309" i="5"/>
  <c r="S2309" i="5"/>
  <c r="R2339" i="5"/>
  <c r="J2339" i="5"/>
  <c r="I2339" i="5"/>
  <c r="F2339" i="5"/>
  <c r="H2339" i="5"/>
  <c r="X2339" i="5"/>
  <c r="J2346" i="5"/>
  <c r="I2346" i="5"/>
  <c r="H2346" i="5"/>
  <c r="X2346" i="5"/>
  <c r="R2346" i="5"/>
  <c r="F2346" i="5"/>
  <c r="AB2261" i="5"/>
  <c r="R2275" i="5"/>
  <c r="X2275" i="5"/>
  <c r="J2275" i="5"/>
  <c r="H2275" i="5"/>
  <c r="I2286" i="5"/>
  <c r="R2286" i="5"/>
  <c r="J2286" i="5"/>
  <c r="H2286" i="5"/>
  <c r="X2286" i="5"/>
  <c r="S2302" i="5"/>
  <c r="I2318" i="5"/>
  <c r="H2318" i="5"/>
  <c r="F2318" i="5"/>
  <c r="R2318" i="5"/>
  <c r="J2318" i="5"/>
  <c r="X2318" i="5"/>
  <c r="I2227" i="5"/>
  <c r="I2231" i="5"/>
  <c r="I2235" i="5"/>
  <c r="J2271" i="5"/>
  <c r="AB2276" i="5"/>
  <c r="H2280" i="5"/>
  <c r="F2301" i="5"/>
  <c r="R2303" i="5"/>
  <c r="I2303" i="5"/>
  <c r="AB2313" i="5"/>
  <c r="AB2318" i="5"/>
  <c r="S2318" i="5"/>
  <c r="AB2326" i="5"/>
  <c r="AB2330" i="5"/>
  <c r="J2338" i="5"/>
  <c r="I2338" i="5"/>
  <c r="H2338" i="5"/>
  <c r="X2338" i="5"/>
  <c r="I2306" i="5"/>
  <c r="F2306" i="5"/>
  <c r="R2311" i="5"/>
  <c r="I2311" i="5"/>
  <c r="AB2321" i="5"/>
  <c r="AB2364" i="5"/>
  <c r="S2364" i="5"/>
  <c r="S2269" i="5"/>
  <c r="S2271" i="5"/>
  <c r="S2282" i="5"/>
  <c r="X2304" i="5"/>
  <c r="R2304" i="5"/>
  <c r="I2304" i="5"/>
  <c r="X2311" i="5"/>
  <c r="S2317" i="5"/>
  <c r="AB2346" i="5"/>
  <c r="F2358" i="5"/>
  <c r="R2358" i="5"/>
  <c r="J2358" i="5"/>
  <c r="I2358" i="5"/>
  <c r="H2358" i="5"/>
  <c r="X2358" i="5"/>
  <c r="J2372" i="5"/>
  <c r="H2372" i="5"/>
  <c r="R2372" i="5"/>
  <c r="I2372" i="5"/>
  <c r="X2372" i="5"/>
  <c r="F2372" i="5"/>
  <c r="AB2409" i="5"/>
  <c r="S2409" i="5"/>
  <c r="AB2422" i="5"/>
  <c r="S2235" i="5"/>
  <c r="S2239" i="5"/>
  <c r="S2243" i="5"/>
  <c r="S2247" i="5"/>
  <c r="S2251" i="5"/>
  <c r="S2255" i="5"/>
  <c r="S2259" i="5"/>
  <c r="S2263" i="5"/>
  <c r="R2280" i="5"/>
  <c r="S2285" i="5"/>
  <c r="X2287" i="5"/>
  <c r="R2295" i="5"/>
  <c r="I2295" i="5"/>
  <c r="F2304" i="5"/>
  <c r="R2307" i="5"/>
  <c r="I2307" i="5"/>
  <c r="H2307" i="5"/>
  <c r="F2311" i="5"/>
  <c r="X2312" i="5"/>
  <c r="R2312" i="5"/>
  <c r="I2312" i="5"/>
  <c r="AB2329" i="5"/>
  <c r="R2335" i="5"/>
  <c r="J2335" i="5"/>
  <c r="I2335" i="5"/>
  <c r="X2335" i="5"/>
  <c r="S2386" i="5"/>
  <c r="S2266" i="5"/>
  <c r="S2273" i="5"/>
  <c r="S2280" i="5"/>
  <c r="X2295" i="5"/>
  <c r="X2300" i="5"/>
  <c r="R2300" i="5"/>
  <c r="H2300" i="5"/>
  <c r="X2306" i="5"/>
  <c r="H2311" i="5"/>
  <c r="F2312" i="5"/>
  <c r="AB2338" i="5"/>
  <c r="S2338" i="5"/>
  <c r="AB2341" i="5"/>
  <c r="AB2381" i="5"/>
  <c r="S2381" i="5"/>
  <c r="AB2269" i="5"/>
  <c r="F2271" i="5"/>
  <c r="AB2282" i="5"/>
  <c r="X2292" i="5"/>
  <c r="R2292" i="5"/>
  <c r="X2301" i="5"/>
  <c r="R2301" i="5"/>
  <c r="H2304" i="5"/>
  <c r="H2306" i="5"/>
  <c r="H2308" i="5"/>
  <c r="J2311" i="5"/>
  <c r="S2314" i="5"/>
  <c r="R2319" i="5"/>
  <c r="J2319" i="5"/>
  <c r="I2319" i="5"/>
  <c r="H2319" i="5"/>
  <c r="X2319" i="5"/>
  <c r="I2322" i="5"/>
  <c r="H2322" i="5"/>
  <c r="J2322" i="5"/>
  <c r="R2323" i="5"/>
  <c r="J2323" i="5"/>
  <c r="I2323" i="5"/>
  <c r="R2327" i="5"/>
  <c r="J2327" i="5"/>
  <c r="I2327" i="5"/>
  <c r="X2327" i="5"/>
  <c r="R2331" i="5"/>
  <c r="J2331" i="5"/>
  <c r="I2331" i="5"/>
  <c r="F2331" i="5"/>
  <c r="S2346" i="5"/>
  <c r="F2374" i="5"/>
  <c r="R2374" i="5"/>
  <c r="J2374" i="5"/>
  <c r="I2374" i="5"/>
  <c r="H2374" i="5"/>
  <c r="X2374" i="5"/>
  <c r="AB2334" i="5"/>
  <c r="AB2345" i="5"/>
  <c r="AB2351" i="5"/>
  <c r="S2357" i="5"/>
  <c r="AB2357" i="5"/>
  <c r="S2362" i="5"/>
  <c r="AB2362" i="5"/>
  <c r="S2373" i="5"/>
  <c r="AB2373" i="5"/>
  <c r="AB2380" i="5"/>
  <c r="S2380" i="5"/>
  <c r="F2435" i="5"/>
  <c r="J2435" i="5"/>
  <c r="I2435" i="5"/>
  <c r="H2435" i="5"/>
  <c r="X2435" i="5"/>
  <c r="R2435" i="5"/>
  <c r="AB2325" i="5"/>
  <c r="AB2333" i="5"/>
  <c r="R2343" i="5"/>
  <c r="J2343" i="5"/>
  <c r="I2343" i="5"/>
  <c r="AB2350" i="5"/>
  <c r="AB2356" i="5"/>
  <c r="S2356" i="5"/>
  <c r="J2364" i="5"/>
  <c r="H2364" i="5"/>
  <c r="R2364" i="5"/>
  <c r="I2364" i="5"/>
  <c r="X2364" i="5"/>
  <c r="AB2372" i="5"/>
  <c r="S2372" i="5"/>
  <c r="X2377" i="5"/>
  <c r="AB2392" i="5"/>
  <c r="S2392" i="5"/>
  <c r="R2398" i="5"/>
  <c r="J2398" i="5"/>
  <c r="I2398" i="5"/>
  <c r="H2398" i="5"/>
  <c r="F2398" i="5"/>
  <c r="X2398" i="5"/>
  <c r="AB2426" i="5"/>
  <c r="S2365" i="5"/>
  <c r="AB2365" i="5"/>
  <c r="S2370" i="5"/>
  <c r="AB2370" i="5"/>
  <c r="AB2354" i="5"/>
  <c r="J2377" i="5"/>
  <c r="R2377" i="5"/>
  <c r="I2377" i="5"/>
  <c r="H2377" i="5"/>
  <c r="F2377" i="5"/>
  <c r="AB2397" i="5"/>
  <c r="S2397" i="5"/>
  <c r="AB2359" i="5"/>
  <c r="AB2367" i="5"/>
  <c r="AB2375" i="5"/>
  <c r="J2386" i="5"/>
  <c r="I2386" i="5"/>
  <c r="X2386" i="5"/>
  <c r="AB2388" i="5"/>
  <c r="S2388" i="5"/>
  <c r="F2392" i="5"/>
  <c r="X2392" i="5"/>
  <c r="R2392" i="5"/>
  <c r="J2392" i="5"/>
  <c r="I2392" i="5"/>
  <c r="H2392" i="5"/>
  <c r="AB2414" i="5"/>
  <c r="D14" i="6"/>
  <c r="AB2402" i="5"/>
  <c r="R2418" i="5"/>
  <c r="J2418" i="5"/>
  <c r="I2418" i="5"/>
  <c r="H2418" i="5"/>
  <c r="F2418" i="5"/>
  <c r="X2418" i="5"/>
  <c r="R2443" i="5"/>
  <c r="J2443" i="5"/>
  <c r="I2443" i="5"/>
  <c r="H2443" i="5"/>
  <c r="F2443" i="5"/>
  <c r="X2443" i="5"/>
  <c r="J2458" i="5"/>
  <c r="I2458" i="5"/>
  <c r="R2458" i="5"/>
  <c r="H2458" i="5"/>
  <c r="F2458" i="5"/>
  <c r="X2458" i="5"/>
  <c r="AB2488" i="5"/>
  <c r="S2488" i="5"/>
  <c r="S2498" i="5"/>
  <c r="R2324" i="5"/>
  <c r="R2336" i="5"/>
  <c r="R2340" i="5"/>
  <c r="R2344" i="5"/>
  <c r="R2348" i="5"/>
  <c r="AB2360" i="5"/>
  <c r="AB2368" i="5"/>
  <c r="AB2376" i="5"/>
  <c r="I2393" i="5"/>
  <c r="H2393" i="5"/>
  <c r="J2393" i="5"/>
  <c r="F2393" i="5"/>
  <c r="X2393" i="5"/>
  <c r="R2410" i="5"/>
  <c r="J2410" i="5"/>
  <c r="I2410" i="5"/>
  <c r="H2410" i="5"/>
  <c r="J2496" i="5"/>
  <c r="I2496" i="5"/>
  <c r="H2496" i="5"/>
  <c r="R2496" i="5"/>
  <c r="F2496" i="5"/>
  <c r="H2354" i="5"/>
  <c r="S2355" i="5"/>
  <c r="AB2378" i="5"/>
  <c r="R2379" i="5"/>
  <c r="H2386" i="5"/>
  <c r="AB2398" i="5"/>
  <c r="AB2349" i="5"/>
  <c r="F2351" i="5"/>
  <c r="I2354" i="5"/>
  <c r="F2357" i="5"/>
  <c r="AB2363" i="5"/>
  <c r="F2365" i="5"/>
  <c r="AB2371" i="5"/>
  <c r="F2373" i="5"/>
  <c r="R2386" i="5"/>
  <c r="X2399" i="5"/>
  <c r="R2399" i="5"/>
  <c r="J2399" i="5"/>
  <c r="I2399" i="5"/>
  <c r="H2399" i="5"/>
  <c r="F2399" i="5"/>
  <c r="R2406" i="5"/>
  <c r="J2406" i="5"/>
  <c r="I2406" i="5"/>
  <c r="H2406" i="5"/>
  <c r="F2406" i="5"/>
  <c r="X2406" i="5"/>
  <c r="F2410" i="5"/>
  <c r="X2411" i="5"/>
  <c r="R2411" i="5"/>
  <c r="J2411" i="5"/>
  <c r="I2411" i="5"/>
  <c r="F2411" i="5"/>
  <c r="AB2421" i="5"/>
  <c r="S2421" i="5"/>
  <c r="J2447" i="5"/>
  <c r="I2447" i="5"/>
  <c r="H2447" i="5"/>
  <c r="F2447" i="5"/>
  <c r="X2447" i="5"/>
  <c r="R2447" i="5"/>
  <c r="J2354" i="5"/>
  <c r="H2363" i="5"/>
  <c r="F2363" i="5"/>
  <c r="H2371" i="5"/>
  <c r="F2371" i="5"/>
  <c r="S2384" i="5"/>
  <c r="S2385" i="5"/>
  <c r="R2387" i="5"/>
  <c r="I2387" i="5"/>
  <c r="H2387" i="5"/>
  <c r="F2387" i="5"/>
  <c r="AB2390" i="5"/>
  <c r="S2396" i="5"/>
  <c r="X2419" i="5"/>
  <c r="R2419" i="5"/>
  <c r="J2419" i="5"/>
  <c r="I2419" i="5"/>
  <c r="H2419" i="5"/>
  <c r="F2419" i="5"/>
  <c r="AB2453" i="5"/>
  <c r="S2453" i="5"/>
  <c r="H2473" i="5"/>
  <c r="R2473" i="5"/>
  <c r="J2473" i="5"/>
  <c r="X2473" i="5"/>
  <c r="F2473" i="5"/>
  <c r="S2477" i="5"/>
  <c r="AB2477" i="5"/>
  <c r="S2400" i="5"/>
  <c r="AB2405" i="5"/>
  <c r="AB2406" i="5"/>
  <c r="AB2413" i="5"/>
  <c r="X2423" i="5"/>
  <c r="R2423" i="5"/>
  <c r="J2423" i="5"/>
  <c r="I2423" i="5"/>
  <c r="AB2442" i="5"/>
  <c r="S2442" i="5"/>
  <c r="AB2466" i="5"/>
  <c r="S2466" i="5"/>
  <c r="R2471" i="5"/>
  <c r="I2471" i="5"/>
  <c r="H2471" i="5"/>
  <c r="F2471" i="5"/>
  <c r="X2471" i="5"/>
  <c r="S2404" i="5"/>
  <c r="AB2418" i="5"/>
  <c r="AB2425" i="5"/>
  <c r="S2451" i="5"/>
  <c r="AB2451" i="5"/>
  <c r="J2454" i="5"/>
  <c r="I2454" i="5"/>
  <c r="X2454" i="5"/>
  <c r="R2454" i="5"/>
  <c r="H2454" i="5"/>
  <c r="J2474" i="5"/>
  <c r="I2474" i="5"/>
  <c r="R2474" i="5"/>
  <c r="H2474" i="5"/>
  <c r="F2474" i="5"/>
  <c r="X2474" i="5"/>
  <c r="AB2485" i="5"/>
  <c r="S2485" i="5"/>
  <c r="S2494" i="5"/>
  <c r="F2380" i="5"/>
  <c r="X2380" i="5"/>
  <c r="F2388" i="5"/>
  <c r="X2388" i="5"/>
  <c r="AB2430" i="5"/>
  <c r="F2454" i="5"/>
  <c r="H2480" i="5"/>
  <c r="I2480" i="5"/>
  <c r="F2480" i="5"/>
  <c r="X2480" i="5"/>
  <c r="R2480" i="5"/>
  <c r="J2480" i="5"/>
  <c r="AB2389" i="5"/>
  <c r="AB2410" i="5"/>
  <c r="X2410" i="5"/>
  <c r="AB2417" i="5"/>
  <c r="X2427" i="5"/>
  <c r="R2427" i="5"/>
  <c r="J2427" i="5"/>
  <c r="I2427" i="5"/>
  <c r="S2435" i="5"/>
  <c r="AB2435" i="5"/>
  <c r="H2445" i="5"/>
  <c r="R2445" i="5"/>
  <c r="J2445" i="5"/>
  <c r="F2445" i="5"/>
  <c r="X2445" i="5"/>
  <c r="AB2483" i="5"/>
  <c r="S2483" i="5"/>
  <c r="AB2429" i="5"/>
  <c r="J2434" i="5"/>
  <c r="R2434" i="5"/>
  <c r="I2434" i="5"/>
  <c r="H2434" i="5"/>
  <c r="S2439" i="5"/>
  <c r="AB2439" i="5"/>
  <c r="J2500" i="5"/>
  <c r="I2500" i="5"/>
  <c r="H2500" i="5"/>
  <c r="R2500" i="5"/>
  <c r="F2500" i="5"/>
  <c r="J2462" i="5"/>
  <c r="I2462" i="5"/>
  <c r="X2462" i="5"/>
  <c r="S2491" i="5"/>
  <c r="S2408" i="5"/>
  <c r="S2412" i="5"/>
  <c r="S2416" i="5"/>
  <c r="S2420" i="5"/>
  <c r="S2424" i="5"/>
  <c r="S2428" i="5"/>
  <c r="F2436" i="5"/>
  <c r="R2436" i="5"/>
  <c r="J2436" i="5"/>
  <c r="AB2447" i="5"/>
  <c r="H2449" i="5"/>
  <c r="R2449" i="5"/>
  <c r="J2449" i="5"/>
  <c r="I2449" i="5"/>
  <c r="R2455" i="5"/>
  <c r="I2455" i="5"/>
  <c r="H2455" i="5"/>
  <c r="F2455" i="5"/>
  <c r="F2462" i="5"/>
  <c r="AB2476" i="5"/>
  <c r="S2476" i="5"/>
  <c r="AB2479" i="5"/>
  <c r="F2491" i="5"/>
  <c r="R2491" i="5"/>
  <c r="J2491" i="5"/>
  <c r="I2491" i="5"/>
  <c r="H2491" i="5"/>
  <c r="S2495" i="5"/>
  <c r="F22" i="6"/>
  <c r="B22" i="6"/>
  <c r="F27" i="6"/>
  <c r="X2436" i="5"/>
  <c r="F2440" i="5"/>
  <c r="J2440" i="5"/>
  <c r="I2440" i="5"/>
  <c r="H2440" i="5"/>
  <c r="AB2458" i="5"/>
  <c r="F2495" i="5"/>
  <c r="R2495" i="5"/>
  <c r="J2495" i="5"/>
  <c r="I2495" i="5"/>
  <c r="H2495" i="5"/>
  <c r="S2499" i="5"/>
  <c r="F64" i="6"/>
  <c r="H64" i="6"/>
  <c r="G5" i="6"/>
  <c r="H5" i="6"/>
  <c r="H6" i="6"/>
  <c r="X2431" i="5"/>
  <c r="X2440" i="5"/>
  <c r="H2462" i="5"/>
  <c r="J2470" i="5"/>
  <c r="I2470" i="5"/>
  <c r="X2470" i="5"/>
  <c r="S2474" i="5"/>
  <c r="AB2484" i="5"/>
  <c r="S2484" i="5"/>
  <c r="S2487" i="5"/>
  <c r="F2499" i="5"/>
  <c r="R2499" i="5"/>
  <c r="J2499" i="5"/>
  <c r="I2499" i="5"/>
  <c r="H2499" i="5"/>
  <c r="AB2431" i="5"/>
  <c r="H2436" i="5"/>
  <c r="I2451" i="5"/>
  <c r="H2451" i="5"/>
  <c r="F2451" i="5"/>
  <c r="F2460" i="5"/>
  <c r="X2460" i="5"/>
  <c r="R2460" i="5"/>
  <c r="J2460" i="5"/>
  <c r="I2460" i="5"/>
  <c r="H2460" i="5"/>
  <c r="R2462" i="5"/>
  <c r="R2463" i="5"/>
  <c r="I2463" i="5"/>
  <c r="H2463" i="5"/>
  <c r="F2463" i="5"/>
  <c r="F2470" i="5"/>
  <c r="J2481" i="5"/>
  <c r="I2481" i="5"/>
  <c r="R2481" i="5"/>
  <c r="H2481" i="5"/>
  <c r="F2481" i="5"/>
  <c r="X2481" i="5"/>
  <c r="F2487" i="5"/>
  <c r="X2487" i="5"/>
  <c r="I2487" i="5"/>
  <c r="H2487" i="5"/>
  <c r="R2487" i="5"/>
  <c r="J2487" i="5"/>
  <c r="J2492" i="5"/>
  <c r="I2492" i="5"/>
  <c r="H2492" i="5"/>
  <c r="G17" i="6"/>
  <c r="H17" i="6"/>
  <c r="AB2441" i="5"/>
  <c r="S2441" i="5"/>
  <c r="S2448" i="5"/>
  <c r="S2450" i="5"/>
  <c r="J2459" i="5"/>
  <c r="J2467" i="5"/>
  <c r="S2493" i="5"/>
  <c r="S2497" i="5"/>
  <c r="S2501" i="5"/>
  <c r="D9" i="6"/>
  <c r="G15" i="6"/>
  <c r="H15" i="6"/>
  <c r="B20" i="6"/>
  <c r="F25" i="6"/>
  <c r="AB2445" i="5"/>
  <c r="S2445" i="5"/>
  <c r="F2456" i="5"/>
  <c r="X2456" i="5"/>
  <c r="AB2456" i="5"/>
  <c r="F2464" i="5"/>
  <c r="X2464" i="5"/>
  <c r="AB2464" i="5"/>
  <c r="F2472" i="5"/>
  <c r="X2472" i="5"/>
  <c r="AB2472" i="5"/>
  <c r="S2492" i="5"/>
  <c r="F2493" i="5"/>
  <c r="R2493" i="5"/>
  <c r="J2493" i="5"/>
  <c r="S2496" i="5"/>
  <c r="F2497" i="5"/>
  <c r="R2497" i="5"/>
  <c r="J2497" i="5"/>
  <c r="S2500" i="5"/>
  <c r="F2501" i="5"/>
  <c r="R2501" i="5"/>
  <c r="J2501" i="5"/>
  <c r="AB2457" i="5"/>
  <c r="AB2465" i="5"/>
  <c r="AB2473" i="5"/>
  <c r="R2486" i="5"/>
  <c r="J2486" i="5"/>
  <c r="I2486" i="5"/>
  <c r="AB2489" i="5"/>
  <c r="D4" i="6"/>
  <c r="F2479" i="5"/>
  <c r="X2479" i="5"/>
  <c r="R2490" i="5"/>
  <c r="J2490" i="5"/>
  <c r="S2502" i="5"/>
  <c r="S2475" i="5"/>
  <c r="AB2480" i="5"/>
  <c r="X2482"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489" i="5"/>
  <c r="S509" i="5"/>
  <c r="S342" i="5"/>
  <c r="S395" i="5"/>
  <c r="S399" i="5"/>
  <c r="S407" i="5"/>
  <c r="S370" i="5"/>
  <c r="S435" i="5"/>
  <c r="S426" i="5"/>
  <c r="S450" i="5"/>
  <c r="S546" i="5"/>
  <c r="S375" i="5"/>
  <c r="S347" i="5"/>
  <c r="S537" i="5"/>
  <c r="S359" i="5"/>
  <c r="S293" i="5"/>
  <c r="S415" i="5"/>
  <c r="S430" i="5"/>
  <c r="S558" i="5"/>
  <c r="S508" i="5"/>
  <c r="S339" i="5"/>
  <c r="S265" i="5"/>
  <c r="S273" i="5"/>
  <c r="S386" i="5"/>
  <c r="S427" i="5"/>
  <c r="S447" i="5"/>
  <c r="S455" i="5"/>
  <c r="S434" i="5"/>
  <c r="S257" i="5"/>
  <c r="S414" i="5"/>
  <c r="S439" i="5"/>
  <c r="S570" i="5"/>
  <c r="S438" i="5"/>
  <c r="S566" i="5"/>
  <c r="S466" i="5"/>
  <c r="S255" i="5"/>
  <c r="S541" i="5"/>
  <c r="S406" i="5"/>
  <c r="S350" i="5"/>
  <c r="S297" i="5"/>
  <c r="S387" i="5"/>
  <c r="S300" i="5"/>
  <c r="S402" i="5"/>
  <c r="S419" i="5"/>
  <c r="S462" i="5"/>
  <c r="S550" i="5"/>
  <c r="S584" i="5"/>
  <c r="S267" i="5"/>
  <c r="S477" i="5"/>
  <c r="S362" i="5"/>
  <c r="S302" i="5"/>
  <c r="S390" i="5"/>
  <c r="S346" i="5"/>
  <c r="S431" i="5"/>
  <c r="S442" i="5"/>
  <c r="S582" i="5"/>
  <c r="S269" i="5"/>
  <c r="S289" i="5"/>
  <c r="S394" i="5"/>
  <c r="S398" i="5"/>
  <c r="S403" i="5"/>
  <c r="S411" i="5"/>
  <c r="S451" i="5"/>
  <c r="S418" i="5"/>
  <c r="S446" i="5"/>
  <c r="S383" i="5"/>
  <c r="S253" i="5"/>
  <c r="S261" i="5"/>
  <c r="S281" i="5"/>
  <c r="S391" i="5"/>
  <c r="S378" i="5"/>
  <c r="S423" i="5"/>
  <c r="S443" i="5"/>
  <c r="S422" i="5"/>
  <c r="S468" i="5"/>
  <c r="S459" i="5"/>
  <c r="S492" i="5"/>
  <c r="R2163" i="5"/>
  <c r="I1965" i="5"/>
  <c r="X2163" i="5"/>
  <c r="J2067" i="5"/>
  <c r="I2067" i="5"/>
  <c r="J1965" i="5"/>
  <c r="I985" i="5"/>
  <c r="H648" i="5"/>
  <c r="X288" i="5"/>
  <c r="X2042" i="5"/>
  <c r="R2042" i="5"/>
  <c r="R1965" i="5"/>
  <c r="F288" i="5"/>
  <c r="H985" i="5"/>
  <c r="X1965" i="5"/>
  <c r="H1957" i="5"/>
  <c r="R985" i="5"/>
  <c r="R2067" i="5"/>
  <c r="I1957" i="5"/>
  <c r="X1270" i="5"/>
  <c r="H2067" i="5"/>
  <c r="J1957" i="5"/>
  <c r="R1957" i="5"/>
  <c r="X1196" i="5"/>
  <c r="I676" i="5"/>
  <c r="H676" i="5"/>
  <c r="J985" i="5"/>
  <c r="S604" i="5"/>
  <c r="S608" i="5"/>
  <c r="X518" i="5"/>
  <c r="X361" i="5"/>
  <c r="X320" i="5"/>
  <c r="X345" i="5"/>
  <c r="X454" i="5"/>
  <c r="S596" i="5"/>
  <c r="X548" i="5"/>
  <c r="X540" i="5"/>
  <c r="X374" i="5"/>
  <c r="X502" i="5"/>
  <c r="X501" i="5"/>
  <c r="X336" i="5"/>
  <c r="X321" i="5"/>
  <c r="X358" i="5"/>
  <c r="X481" i="5"/>
  <c r="X324" i="5"/>
  <c r="X308" i="5"/>
  <c r="X486" i="5"/>
  <c r="X512" i="5"/>
  <c r="X496" i="5"/>
  <c r="X480" i="5"/>
  <c r="X556" i="5"/>
  <c r="X553" i="5"/>
  <c r="X533" i="5"/>
  <c r="X528" i="5"/>
  <c r="X385" i="5"/>
  <c r="X544" i="5"/>
  <c r="X557" i="5"/>
  <c r="S530" i="5"/>
  <c r="X334" i="5"/>
  <c r="X354" i="5"/>
  <c r="S354" i="5"/>
  <c r="X316" i="5"/>
  <c r="X327" i="5"/>
  <c r="X299" i="5"/>
  <c r="X351" i="5"/>
  <c r="S341" i="5"/>
  <c r="X329" i="5"/>
  <c r="X331" i="5"/>
  <c r="X449" i="5"/>
  <c r="X333" i="5"/>
  <c r="X280" i="5"/>
  <c r="X323" i="5"/>
  <c r="X276" i="5"/>
  <c r="X367" i="5"/>
  <c r="X313" i="5"/>
  <c r="S313" i="5"/>
  <c r="X325" i="5"/>
  <c r="X309" i="5"/>
  <c r="X315" i="5"/>
  <c r="X371" i="5"/>
  <c r="X355" i="5"/>
  <c r="S355" i="5"/>
  <c r="X381" i="5"/>
  <c r="S381" i="5"/>
  <c r="X311" i="5"/>
  <c r="X317" i="5"/>
  <c r="X343" i="5"/>
  <c r="X283" i="5"/>
  <c r="X319" i="5"/>
  <c r="X307" i="5"/>
  <c r="C12" i="6"/>
  <c r="C7" i="6"/>
  <c r="B32" i="6"/>
  <c r="X2316" i="5"/>
  <c r="J1917" i="5"/>
  <c r="X1287" i="5"/>
  <c r="R981" i="5"/>
  <c r="R870" i="5"/>
  <c r="I849" i="5"/>
  <c r="F1733" i="5"/>
  <c r="I1857" i="5"/>
  <c r="F1575" i="5"/>
  <c r="H1337" i="5"/>
  <c r="I1222" i="5"/>
  <c r="X750" i="5"/>
  <c r="J773" i="5"/>
  <c r="F676" i="5"/>
  <c r="I1733" i="5"/>
  <c r="J2282" i="5"/>
  <c r="J1337" i="5"/>
  <c r="F965" i="5"/>
  <c r="J676" i="5"/>
  <c r="J263" i="5"/>
  <c r="F2187" i="5"/>
  <c r="J1733" i="5"/>
  <c r="R1337" i="5"/>
  <c r="I965" i="5"/>
  <c r="I827" i="5"/>
  <c r="H750" i="5"/>
  <c r="H576" i="5"/>
  <c r="I1663" i="5"/>
  <c r="H1575" i="5"/>
  <c r="X1337" i="5"/>
  <c r="R965" i="5"/>
  <c r="R827" i="5"/>
  <c r="J750" i="5"/>
  <c r="I576" i="5"/>
  <c r="I263" i="5"/>
  <c r="H263" i="5"/>
  <c r="J1490" i="5"/>
  <c r="F2407" i="5"/>
  <c r="R1667" i="5"/>
  <c r="J1575" i="5"/>
  <c r="I1337" i="5"/>
  <c r="X965" i="5"/>
  <c r="J576" i="5"/>
  <c r="X676" i="5"/>
  <c r="F1383" i="5"/>
  <c r="F980" i="5"/>
  <c r="J670" i="5"/>
  <c r="X648" i="5"/>
  <c r="J1049" i="5"/>
  <c r="H2171" i="5"/>
  <c r="J1682" i="5"/>
  <c r="I1383" i="5"/>
  <c r="I1049" i="5"/>
  <c r="I1318" i="5"/>
  <c r="I1131" i="5"/>
  <c r="H980" i="5"/>
  <c r="I648" i="5"/>
  <c r="X1383" i="5"/>
  <c r="R1037" i="5"/>
  <c r="I1013" i="5"/>
  <c r="J1318" i="5"/>
  <c r="J1131" i="5"/>
  <c r="I980" i="5"/>
  <c r="J2171" i="5"/>
  <c r="R1318" i="5"/>
  <c r="J980" i="5"/>
  <c r="X2171" i="5"/>
  <c r="H2114" i="5"/>
  <c r="R1752" i="5"/>
  <c r="J1591" i="5"/>
  <c r="H1591" i="5"/>
  <c r="H1383" i="5"/>
  <c r="I670" i="5"/>
  <c r="F2299" i="5"/>
  <c r="R1591" i="5"/>
  <c r="J1383" i="5"/>
  <c r="X1318" i="5"/>
  <c r="R2299" i="5"/>
  <c r="X1591" i="5"/>
  <c r="R1049" i="5"/>
  <c r="R1013" i="5"/>
  <c r="I1037" i="5"/>
  <c r="F1318" i="5"/>
  <c r="R850" i="5"/>
  <c r="F1945" i="5"/>
  <c r="H1945" i="5"/>
  <c r="X1424" i="5"/>
  <c r="I1379" i="5"/>
  <c r="X870" i="5"/>
  <c r="J461" i="5"/>
  <c r="I1945" i="5"/>
  <c r="R1663" i="5"/>
  <c r="X1156" i="5"/>
  <c r="H461" i="5"/>
  <c r="X2361" i="5"/>
  <c r="J1945" i="5"/>
  <c r="J1436" i="5"/>
  <c r="F1156" i="5"/>
  <c r="R1945" i="5"/>
  <c r="J1663" i="5"/>
  <c r="J1424" i="5"/>
  <c r="R260" i="5"/>
  <c r="I2361" i="5"/>
  <c r="I870" i="5"/>
  <c r="I461" i="5"/>
  <c r="R572" i="5"/>
  <c r="I2478" i="5"/>
  <c r="X1945" i="5"/>
  <c r="R1323" i="5"/>
  <c r="H1156" i="5"/>
  <c r="F870" i="5"/>
  <c r="H295" i="5"/>
  <c r="R744" i="5"/>
  <c r="F260" i="5"/>
  <c r="F765" i="5"/>
  <c r="H744" i="5"/>
  <c r="H260" i="5"/>
  <c r="H2323" i="5"/>
  <c r="R1327" i="5"/>
  <c r="H560" i="5"/>
  <c r="F461" i="5"/>
  <c r="R1202" i="5"/>
  <c r="H572" i="5"/>
  <c r="I560" i="5"/>
  <c r="F1663" i="5"/>
  <c r="J1202" i="5"/>
  <c r="I572" i="5"/>
  <c r="J560" i="5"/>
  <c r="J295" i="5"/>
  <c r="I260" i="5"/>
  <c r="J870" i="5"/>
  <c r="F560" i="5"/>
  <c r="H1663" i="5"/>
  <c r="J572" i="5"/>
  <c r="R2361" i="5"/>
  <c r="R2315" i="5"/>
  <c r="R2155" i="5"/>
  <c r="H1784" i="5"/>
  <c r="R797" i="5"/>
  <c r="H574" i="5"/>
  <c r="R2395" i="5"/>
  <c r="J2361" i="5"/>
  <c r="X2155" i="5"/>
  <c r="F694" i="5"/>
  <c r="I642" i="5"/>
  <c r="H401" i="5"/>
  <c r="H2395" i="5"/>
  <c r="X2395" i="5"/>
  <c r="X715" i="5"/>
  <c r="J401" i="5"/>
  <c r="J1231" i="5"/>
  <c r="F715" i="5"/>
  <c r="R773" i="5"/>
  <c r="X797" i="5"/>
  <c r="X773" i="5"/>
  <c r="R401" i="5"/>
  <c r="H2315" i="5"/>
  <c r="F797" i="5"/>
  <c r="F773" i="5"/>
  <c r="F2361" i="5"/>
  <c r="H797" i="5"/>
  <c r="H773" i="5"/>
  <c r="J389" i="5"/>
  <c r="H2361" i="5"/>
  <c r="I2315" i="5"/>
  <c r="F1784" i="5"/>
  <c r="F940" i="5"/>
  <c r="I797" i="5"/>
  <c r="I773" i="5"/>
  <c r="X2014" i="5"/>
  <c r="J2014" i="5"/>
  <c r="J1722" i="5"/>
  <c r="X1682" i="5"/>
  <c r="H1432" i="5"/>
  <c r="I1306" i="5"/>
  <c r="F1270" i="5"/>
  <c r="J600" i="5"/>
  <c r="J2075" i="5"/>
  <c r="I2075" i="5"/>
  <c r="J1671" i="5"/>
  <c r="X1714" i="5"/>
  <c r="R1401" i="5"/>
  <c r="R1306" i="5"/>
  <c r="H600" i="5"/>
  <c r="X2255" i="5"/>
  <c r="I1768" i="5"/>
  <c r="R1631" i="5"/>
  <c r="I1270" i="5"/>
  <c r="R889" i="5"/>
  <c r="X1065" i="5"/>
  <c r="R2075" i="5"/>
  <c r="J1768" i="5"/>
  <c r="R1671" i="5"/>
  <c r="J1432" i="5"/>
  <c r="J1270" i="5"/>
  <c r="R2255" i="5"/>
  <c r="F1524" i="5"/>
  <c r="R1121" i="5"/>
  <c r="R1270" i="5"/>
  <c r="I600" i="5"/>
  <c r="F1671" i="5"/>
  <c r="J2316" i="5"/>
  <c r="H1462" i="5"/>
  <c r="I1524" i="5"/>
  <c r="H1671" i="5"/>
  <c r="R2316" i="5"/>
  <c r="H2041" i="5"/>
  <c r="J1631" i="5"/>
  <c r="X1432" i="5"/>
  <c r="X1671" i="5"/>
  <c r="F1049" i="5"/>
  <c r="F263" i="5"/>
  <c r="F670" i="5"/>
  <c r="R1722" i="5"/>
  <c r="F1678" i="5"/>
  <c r="H1670" i="5"/>
  <c r="X1323" i="5"/>
  <c r="J1222" i="5"/>
  <c r="J694" i="5"/>
  <c r="I1323" i="5"/>
  <c r="F1679" i="5"/>
  <c r="H1698" i="5"/>
  <c r="X1722" i="5"/>
  <c r="F1311" i="5"/>
  <c r="F2291" i="5"/>
  <c r="I1698" i="5"/>
  <c r="F1607" i="5"/>
  <c r="H1678" i="5"/>
  <c r="X694" i="5"/>
  <c r="I1679" i="5"/>
  <c r="I1311" i="5"/>
  <c r="H1679" i="5"/>
  <c r="H2291" i="5"/>
  <c r="F1934" i="5"/>
  <c r="J1698" i="5"/>
  <c r="J1607" i="5"/>
  <c r="R1710" i="5"/>
  <c r="I1678" i="5"/>
  <c r="R1311" i="5"/>
  <c r="H1311" i="5"/>
  <c r="R760" i="5"/>
  <c r="I2291" i="5"/>
  <c r="R1695" i="5"/>
  <c r="J1691" i="5"/>
  <c r="R1607" i="5"/>
  <c r="X1710" i="5"/>
  <c r="J1678" i="5"/>
  <c r="X1311" i="5"/>
  <c r="F1222" i="5"/>
  <c r="H646" i="5"/>
  <c r="R417" i="5"/>
  <c r="X2291" i="5"/>
  <c r="R2291" i="5"/>
  <c r="R1691" i="5"/>
  <c r="H1722" i="5"/>
  <c r="R1678" i="5"/>
  <c r="H1222" i="5"/>
  <c r="I694" i="5"/>
  <c r="H694" i="5"/>
  <c r="J417" i="5"/>
  <c r="H2287" i="5"/>
  <c r="I1722" i="5"/>
  <c r="H1323" i="5"/>
  <c r="R1222" i="5"/>
  <c r="I646" i="5"/>
  <c r="H417" i="5"/>
  <c r="J2478" i="5"/>
  <c r="J2230" i="5"/>
  <c r="J1639" i="5"/>
  <c r="I1506" i="5"/>
  <c r="X1295" i="5"/>
  <c r="H1220" i="5"/>
  <c r="I1108" i="5"/>
  <c r="I1138" i="5"/>
  <c r="I1231" i="5"/>
  <c r="H2478" i="5"/>
  <c r="H1857" i="5"/>
  <c r="I1752" i="5"/>
  <c r="R1639" i="5"/>
  <c r="J1108" i="5"/>
  <c r="I630" i="5"/>
  <c r="R1231" i="5"/>
  <c r="R2478" i="5"/>
  <c r="R2308" i="5"/>
  <c r="J1857" i="5"/>
  <c r="X1752" i="5"/>
  <c r="R1642" i="5"/>
  <c r="R1251" i="5"/>
  <c r="H1251" i="5"/>
  <c r="H1231" i="5"/>
  <c r="I594" i="5"/>
  <c r="R445" i="5"/>
  <c r="X2308" i="5"/>
  <c r="F2090" i="5"/>
  <c r="R1857" i="5"/>
  <c r="X1251" i="5"/>
  <c r="H413" i="5"/>
  <c r="H393" i="5"/>
  <c r="X2478" i="5"/>
  <c r="F1857" i="5"/>
  <c r="X1857" i="5"/>
  <c r="X1666" i="5"/>
  <c r="X1506" i="5"/>
  <c r="X1220" i="5"/>
  <c r="R1084" i="5"/>
  <c r="I834" i="5"/>
  <c r="H594" i="5"/>
  <c r="R413" i="5"/>
  <c r="J445" i="5"/>
  <c r="J393" i="5"/>
  <c r="F2478" i="5"/>
  <c r="X2384" i="5"/>
  <c r="J2162" i="5"/>
  <c r="R1651" i="5"/>
  <c r="J1651" i="5"/>
  <c r="F1506" i="5"/>
  <c r="F1220" i="5"/>
  <c r="H1295" i="5"/>
  <c r="F834" i="5"/>
  <c r="R834" i="5"/>
  <c r="R393" i="5"/>
  <c r="I494" i="5"/>
  <c r="F1231" i="5"/>
  <c r="X1898" i="5"/>
  <c r="J1723" i="5"/>
  <c r="H1714" i="5"/>
  <c r="F1401" i="5"/>
  <c r="X1379" i="5"/>
  <c r="X1327" i="5"/>
  <c r="I1093" i="5"/>
  <c r="X969" i="5"/>
  <c r="X2211" i="5"/>
  <c r="X1631" i="5"/>
  <c r="R806" i="5"/>
  <c r="J2131" i="5"/>
  <c r="J2159" i="5"/>
  <c r="X1917" i="5"/>
  <c r="I1714" i="5"/>
  <c r="H1424" i="5"/>
  <c r="H1327" i="5"/>
  <c r="I606" i="5"/>
  <c r="F806" i="5"/>
  <c r="J312" i="5"/>
  <c r="R2131" i="5"/>
  <c r="R2159" i="5"/>
  <c r="F1917" i="5"/>
  <c r="J1714" i="5"/>
  <c r="X1401" i="5"/>
  <c r="R1065" i="5"/>
  <c r="X1306" i="5"/>
  <c r="J1143" i="5"/>
  <c r="H881" i="5"/>
  <c r="H445" i="5"/>
  <c r="I806" i="5"/>
  <c r="X2131" i="5"/>
  <c r="H1898" i="5"/>
  <c r="I1917" i="5"/>
  <c r="R1714" i="5"/>
  <c r="H1682" i="5"/>
  <c r="R1283" i="5"/>
  <c r="F1306" i="5"/>
  <c r="F881" i="5"/>
  <c r="I1401" i="5"/>
  <c r="H1917" i="5"/>
  <c r="I1682" i="5"/>
  <c r="X1283" i="5"/>
  <c r="I1121" i="5"/>
  <c r="I1065" i="5"/>
  <c r="I881" i="5"/>
  <c r="F312" i="5"/>
  <c r="R881" i="5"/>
  <c r="X781" i="5"/>
  <c r="F1898" i="5"/>
  <c r="R1917" i="5"/>
  <c r="R1723" i="5"/>
  <c r="R1682" i="5"/>
  <c r="X1524" i="5"/>
  <c r="J1306" i="5"/>
  <c r="J2179" i="5"/>
  <c r="H2162" i="5"/>
  <c r="R2182" i="5"/>
  <c r="J1666" i="5"/>
  <c r="R1658" i="5"/>
  <c r="X1686" i="5"/>
  <c r="H1650" i="5"/>
  <c r="I1642" i="5"/>
  <c r="H940" i="5"/>
  <c r="I718" i="5"/>
  <c r="R2179" i="5"/>
  <c r="I2162" i="5"/>
  <c r="X2010" i="5"/>
  <c r="X2090" i="5"/>
  <c r="R1666" i="5"/>
  <c r="F1706" i="5"/>
  <c r="X1658" i="5"/>
  <c r="I1650" i="5"/>
  <c r="J1642" i="5"/>
  <c r="X940" i="5"/>
  <c r="X765" i="5"/>
  <c r="H389" i="5"/>
  <c r="J718" i="5"/>
  <c r="J2452" i="5"/>
  <c r="F2213" i="5"/>
  <c r="X2213" i="5"/>
  <c r="X2182" i="5"/>
  <c r="R2162" i="5"/>
  <c r="I2041" i="5"/>
  <c r="R1655" i="5"/>
  <c r="R1650" i="5"/>
  <c r="H1706" i="5"/>
  <c r="X1642" i="5"/>
  <c r="I940" i="5"/>
  <c r="H765" i="5"/>
  <c r="J678" i="5"/>
  <c r="H718" i="5"/>
  <c r="I678" i="5"/>
  <c r="X678" i="5"/>
  <c r="R389" i="5"/>
  <c r="F2010" i="5"/>
  <c r="R2452" i="5"/>
  <c r="H2213" i="5"/>
  <c r="J2041" i="5"/>
  <c r="H2090" i="5"/>
  <c r="H1686" i="5"/>
  <c r="X1650" i="5"/>
  <c r="I1706" i="5"/>
  <c r="R940" i="5"/>
  <c r="I765" i="5"/>
  <c r="R718" i="5"/>
  <c r="F2251" i="5"/>
  <c r="X2251" i="5"/>
  <c r="J2195" i="5"/>
  <c r="H2182" i="5"/>
  <c r="R2010" i="5"/>
  <c r="R2041" i="5"/>
  <c r="I2090" i="5"/>
  <c r="H1658" i="5"/>
  <c r="F1642" i="5"/>
  <c r="I1686" i="5"/>
  <c r="F1666" i="5"/>
  <c r="J1706" i="5"/>
  <c r="J765" i="5"/>
  <c r="H598" i="5"/>
  <c r="R2195" i="5"/>
  <c r="I2182" i="5"/>
  <c r="X2041" i="5"/>
  <c r="J2090" i="5"/>
  <c r="J1655" i="5"/>
  <c r="H1666" i="5"/>
  <c r="I1658" i="5"/>
  <c r="J1686" i="5"/>
  <c r="R1706" i="5"/>
  <c r="J642" i="5"/>
  <c r="J2182" i="5"/>
  <c r="I1666" i="5"/>
  <c r="J1658" i="5"/>
  <c r="R1686" i="5"/>
  <c r="H678" i="5"/>
  <c r="F678" i="5"/>
  <c r="X2195" i="5"/>
  <c r="X2407" i="5"/>
  <c r="I2114" i="5"/>
  <c r="R1772" i="5"/>
  <c r="R1138" i="5"/>
  <c r="H867" i="5"/>
  <c r="X850" i="5"/>
  <c r="R752" i="5"/>
  <c r="J437" i="5"/>
  <c r="J409" i="5"/>
  <c r="J291" i="5"/>
  <c r="H275" i="5"/>
  <c r="X1138" i="5"/>
  <c r="J2114" i="5"/>
  <c r="I1853" i="5"/>
  <c r="X1840" i="5"/>
  <c r="H1772" i="5"/>
  <c r="H1809" i="5"/>
  <c r="X1772" i="5"/>
  <c r="R977" i="5"/>
  <c r="F850" i="5"/>
  <c r="F815" i="5"/>
  <c r="I578" i="5"/>
  <c r="H291" i="5"/>
  <c r="R2114" i="5"/>
  <c r="H1853" i="5"/>
  <c r="I1809" i="5"/>
  <c r="F1772" i="5"/>
  <c r="X728" i="5"/>
  <c r="X1084" i="5"/>
  <c r="J867" i="5"/>
  <c r="R578" i="5"/>
  <c r="F1840" i="5"/>
  <c r="J1853" i="5"/>
  <c r="J1809" i="5"/>
  <c r="H1138" i="5"/>
  <c r="R1290" i="5"/>
  <c r="I886" i="5"/>
  <c r="F736" i="5"/>
  <c r="H578" i="5"/>
  <c r="J275" i="5"/>
  <c r="H1084" i="5"/>
  <c r="R867" i="5"/>
  <c r="J590" i="5"/>
  <c r="I2415" i="5"/>
  <c r="H1840" i="5"/>
  <c r="R1853" i="5"/>
  <c r="X1809" i="5"/>
  <c r="H1315" i="5"/>
  <c r="I977" i="5"/>
  <c r="X867" i="5"/>
  <c r="F886" i="5"/>
  <c r="R728" i="5"/>
  <c r="X736" i="5"/>
  <c r="F522" i="5"/>
  <c r="F1138" i="5"/>
  <c r="J578" i="5"/>
  <c r="I1840" i="5"/>
  <c r="X1853" i="5"/>
  <c r="R1809" i="5"/>
  <c r="F1469" i="5"/>
  <c r="R1315" i="5"/>
  <c r="I1084" i="5"/>
  <c r="I867" i="5"/>
  <c r="H728" i="5"/>
  <c r="H590" i="5"/>
  <c r="R409" i="5"/>
  <c r="H437" i="5"/>
  <c r="H409" i="5"/>
  <c r="I275" i="5"/>
  <c r="I728" i="5"/>
  <c r="J1840" i="5"/>
  <c r="H1694" i="5"/>
  <c r="X1315" i="5"/>
  <c r="J1084" i="5"/>
  <c r="I522" i="5"/>
  <c r="R437" i="5"/>
  <c r="I291" i="5"/>
  <c r="B30" i="6"/>
  <c r="G30" i="6"/>
  <c r="B41" i="6"/>
  <c r="G41" i="6"/>
  <c r="B31" i="6"/>
  <c r="G31" i="6"/>
  <c r="J304" i="5"/>
  <c r="J2415" i="5"/>
  <c r="J2158" i="5"/>
  <c r="F1874" i="5"/>
  <c r="X1799" i="5"/>
  <c r="R1768" i="5"/>
  <c r="R1698" i="5"/>
  <c r="X1607" i="5"/>
  <c r="X1575" i="5"/>
  <c r="I1694" i="5"/>
  <c r="I1670" i="5"/>
  <c r="F1124" i="5"/>
  <c r="F873" i="5"/>
  <c r="R886" i="5"/>
  <c r="X827" i="5"/>
  <c r="F781" i="5"/>
  <c r="R755" i="5"/>
  <c r="I586" i="5"/>
  <c r="R429" i="5"/>
  <c r="J433" i="5"/>
  <c r="X2323" i="5"/>
  <c r="H2010" i="5"/>
  <c r="F638" i="5"/>
  <c r="F2195" i="5"/>
  <c r="R2415" i="5"/>
  <c r="H2407" i="5"/>
  <c r="X2315" i="5"/>
  <c r="H2009" i="5"/>
  <c r="J1874" i="5"/>
  <c r="X1768" i="5"/>
  <c r="J1667" i="5"/>
  <c r="X1698" i="5"/>
  <c r="J1694" i="5"/>
  <c r="F1698" i="5"/>
  <c r="F1710" i="5"/>
  <c r="J1670" i="5"/>
  <c r="R1001" i="5"/>
  <c r="X1350" i="5"/>
  <c r="X1290" i="5"/>
  <c r="I972" i="5"/>
  <c r="H1136" i="5"/>
  <c r="H873" i="5"/>
  <c r="H781" i="5"/>
  <c r="I755" i="5"/>
  <c r="I638" i="5"/>
  <c r="H642" i="5"/>
  <c r="H433" i="5"/>
  <c r="F332" i="5"/>
  <c r="J2395" i="5"/>
  <c r="I2010" i="5"/>
  <c r="J638" i="5"/>
  <c r="I2195" i="5"/>
  <c r="X2415" i="5"/>
  <c r="I2407" i="5"/>
  <c r="F2323" i="5"/>
  <c r="I2009" i="5"/>
  <c r="J1934" i="5"/>
  <c r="F1768" i="5"/>
  <c r="R1694" i="5"/>
  <c r="H1662" i="5"/>
  <c r="I1492" i="5"/>
  <c r="R1670" i="5"/>
  <c r="F1350" i="5"/>
  <c r="F1290" i="5"/>
  <c r="J972" i="5"/>
  <c r="J873" i="5"/>
  <c r="I781" i="5"/>
  <c r="I747" i="5"/>
  <c r="J755" i="5"/>
  <c r="I554" i="5"/>
  <c r="J429" i="5"/>
  <c r="I332" i="5"/>
  <c r="J279" i="5"/>
  <c r="H279" i="5"/>
  <c r="J2407" i="5"/>
  <c r="H2299" i="5"/>
  <c r="H2098" i="5"/>
  <c r="J2009" i="5"/>
  <c r="R1934" i="5"/>
  <c r="H1799" i="5"/>
  <c r="H1865" i="5"/>
  <c r="I1662" i="5"/>
  <c r="H1710" i="5"/>
  <c r="F1492" i="5"/>
  <c r="J1492" i="5"/>
  <c r="X1670" i="5"/>
  <c r="I1001" i="5"/>
  <c r="H1350" i="5"/>
  <c r="R972" i="5"/>
  <c r="I1072" i="5"/>
  <c r="I873" i="5"/>
  <c r="J781" i="5"/>
  <c r="J747" i="5"/>
  <c r="X755" i="5"/>
  <c r="R332" i="5"/>
  <c r="F304" i="5"/>
  <c r="X2299" i="5"/>
  <c r="I1799" i="5"/>
  <c r="J1662" i="5"/>
  <c r="I1710" i="5"/>
  <c r="X1492" i="5"/>
  <c r="X1188" i="5"/>
  <c r="J1350" i="5"/>
  <c r="I1290" i="5"/>
  <c r="R873" i="5"/>
  <c r="R736" i="5"/>
  <c r="X747" i="5"/>
  <c r="I715" i="5"/>
  <c r="R716" i="5"/>
  <c r="F755" i="5"/>
  <c r="I304" i="5"/>
  <c r="F279" i="5"/>
  <c r="X1508" i="5"/>
  <c r="F1188" i="5"/>
  <c r="I981" i="5"/>
  <c r="J1290" i="5"/>
  <c r="X972" i="5"/>
  <c r="F747" i="5"/>
  <c r="J715" i="5"/>
  <c r="H638" i="5"/>
  <c r="H586" i="5"/>
  <c r="R433" i="5"/>
  <c r="H429" i="5"/>
  <c r="I279" i="5"/>
  <c r="F2059" i="5"/>
  <c r="H554" i="5"/>
  <c r="H2195" i="5"/>
  <c r="F2403" i="5"/>
  <c r="F2384" i="5"/>
  <c r="R2287" i="5"/>
  <c r="X2152" i="5"/>
  <c r="R2158" i="5"/>
  <c r="I2098" i="5"/>
  <c r="R2033" i="5"/>
  <c r="X1874" i="5"/>
  <c r="I1865" i="5"/>
  <c r="X1302" i="5"/>
  <c r="I1143" i="5"/>
  <c r="J1072" i="5"/>
  <c r="R792" i="5"/>
  <c r="I632" i="5"/>
  <c r="H668" i="5"/>
  <c r="X632" i="5"/>
  <c r="F1938" i="5"/>
  <c r="F2287" i="5"/>
  <c r="F2152" i="5"/>
  <c r="J2098" i="5"/>
  <c r="J1938" i="5"/>
  <c r="X2033" i="5"/>
  <c r="J1865" i="5"/>
  <c r="I1759" i="5"/>
  <c r="X1469" i="5"/>
  <c r="F1191" i="5"/>
  <c r="R1113" i="5"/>
  <c r="I1033" i="5"/>
  <c r="F1302" i="5"/>
  <c r="X1143" i="5"/>
  <c r="R1072" i="5"/>
  <c r="F812" i="5"/>
  <c r="J812" i="5"/>
  <c r="J1525" i="5"/>
  <c r="I1525" i="5"/>
  <c r="H1525" i="5"/>
  <c r="X1525" i="5"/>
  <c r="F590" i="5"/>
  <c r="R590" i="5"/>
  <c r="I2384" i="5"/>
  <c r="H2403" i="5"/>
  <c r="H2178" i="5"/>
  <c r="R2098" i="5"/>
  <c r="R1938" i="5"/>
  <c r="R1865" i="5"/>
  <c r="J1191" i="5"/>
  <c r="F1143" i="5"/>
  <c r="F865" i="5"/>
  <c r="J301" i="5"/>
  <c r="H1938" i="5"/>
  <c r="J2403" i="5"/>
  <c r="X2158" i="5"/>
  <c r="I2178" i="5"/>
  <c r="X1938" i="5"/>
  <c r="X1865" i="5"/>
  <c r="I1784" i="5"/>
  <c r="J1469" i="5"/>
  <c r="I1129" i="5"/>
  <c r="I1113" i="5"/>
  <c r="I1302" i="5"/>
  <c r="R1143" i="5"/>
  <c r="X812" i="5"/>
  <c r="H632" i="5"/>
  <c r="R421" i="5"/>
  <c r="I2287" i="5"/>
  <c r="J1433" i="5"/>
  <c r="I1433" i="5"/>
  <c r="H1433" i="5"/>
  <c r="R2403" i="5"/>
  <c r="H2384" i="5"/>
  <c r="J2178" i="5"/>
  <c r="X2098" i="5"/>
  <c r="J1950" i="5"/>
  <c r="J1784" i="5"/>
  <c r="J1302" i="5"/>
  <c r="X1072" i="5"/>
  <c r="J421" i="5"/>
  <c r="R301" i="5"/>
  <c r="F328" i="5"/>
  <c r="H377" i="5"/>
  <c r="J328" i="5"/>
  <c r="F2379" i="5"/>
  <c r="X2403" i="5"/>
  <c r="J2384" i="5"/>
  <c r="R2178" i="5"/>
  <c r="H2158" i="5"/>
  <c r="F2098" i="5"/>
  <c r="R1950" i="5"/>
  <c r="H2033" i="5"/>
  <c r="F1865" i="5"/>
  <c r="R1784" i="5"/>
  <c r="R1129" i="5"/>
  <c r="R1302" i="5"/>
  <c r="I969" i="5"/>
  <c r="F1072" i="5"/>
  <c r="F969" i="5"/>
  <c r="I815" i="5"/>
  <c r="I328" i="5"/>
  <c r="J377" i="5"/>
  <c r="I301" i="5"/>
  <c r="R2384" i="5"/>
  <c r="I2158" i="5"/>
  <c r="X1950" i="5"/>
  <c r="I2033" i="5"/>
  <c r="X1784" i="5"/>
  <c r="I1469" i="5"/>
  <c r="R1469" i="5"/>
  <c r="R969" i="5"/>
  <c r="H1143" i="5"/>
  <c r="H969" i="5"/>
  <c r="J815" i="5"/>
  <c r="R815" i="5"/>
  <c r="F301" i="5"/>
  <c r="R1053" i="5"/>
  <c r="I889" i="5"/>
  <c r="H865" i="5"/>
  <c r="R710" i="5"/>
  <c r="R425" i="5"/>
  <c r="R606" i="5"/>
  <c r="J710" i="5"/>
  <c r="X2463" i="5"/>
  <c r="J2463" i="5"/>
  <c r="F1694" i="5"/>
  <c r="I2203" i="5"/>
  <c r="R2203" i="5"/>
  <c r="J2203" i="5"/>
  <c r="H2203" i="5"/>
  <c r="F2203" i="5"/>
  <c r="X2203" i="5"/>
  <c r="X638" i="5"/>
  <c r="R638" i="5"/>
  <c r="J1065" i="5"/>
  <c r="H1065" i="5"/>
  <c r="X670" i="5"/>
  <c r="R670" i="5"/>
  <c r="H806" i="5"/>
  <c r="J806" i="5"/>
  <c r="X806" i="5"/>
  <c r="X642" i="5"/>
  <c r="F642" i="5"/>
  <c r="I2263" i="5"/>
  <c r="R2263" i="5"/>
  <c r="J2263" i="5"/>
  <c r="F606" i="5"/>
  <c r="J1136" i="5"/>
  <c r="X889" i="5"/>
  <c r="I865" i="5"/>
  <c r="R913" i="5"/>
  <c r="R708" i="5"/>
  <c r="H662" i="5"/>
  <c r="H606" i="5"/>
  <c r="H405" i="5"/>
  <c r="I2213" i="5"/>
  <c r="J2213" i="5"/>
  <c r="J1196" i="5"/>
  <c r="R1196" i="5"/>
  <c r="I1196" i="5"/>
  <c r="H1196" i="5"/>
  <c r="X985" i="5"/>
  <c r="F985" i="5"/>
  <c r="H849" i="5"/>
  <c r="F849" i="5"/>
  <c r="R1105" i="5"/>
  <c r="F929" i="5"/>
  <c r="I929" i="5"/>
  <c r="I1136" i="5"/>
  <c r="R865" i="5"/>
  <c r="X913" i="5"/>
  <c r="I710" i="5"/>
  <c r="X677" i="5"/>
  <c r="H708" i="5"/>
  <c r="J405" i="5"/>
  <c r="H1524" i="5"/>
  <c r="R1524" i="5"/>
  <c r="F578" i="5"/>
  <c r="H834" i="5"/>
  <c r="J834" i="5"/>
  <c r="R1156" i="5"/>
  <c r="J1156" i="5"/>
  <c r="I1156" i="5"/>
  <c r="R929" i="5"/>
  <c r="R1136" i="5"/>
  <c r="X865" i="5"/>
  <c r="I677" i="5"/>
  <c r="J425" i="5"/>
  <c r="F2263" i="5"/>
  <c r="X2263" i="5"/>
  <c r="I2197" i="5"/>
  <c r="R2197" i="5"/>
  <c r="J2197" i="5"/>
  <c r="X1049" i="5"/>
  <c r="H1049" i="5"/>
  <c r="R576" i="5"/>
  <c r="F576" i="5"/>
  <c r="R304" i="5"/>
  <c r="H304" i="5"/>
  <c r="J1759" i="5"/>
  <c r="I1508" i="5"/>
  <c r="X1462" i="5"/>
  <c r="F1136" i="5"/>
  <c r="F889" i="5"/>
  <c r="H2263" i="5"/>
  <c r="F972" i="5"/>
  <c r="I2395" i="5"/>
  <c r="F2395" i="5"/>
  <c r="I2251" i="5"/>
  <c r="R2251" i="5"/>
  <c r="J2251" i="5"/>
  <c r="H2251" i="5"/>
  <c r="I2255" i="5"/>
  <c r="J2255" i="5"/>
  <c r="J1401" i="5"/>
  <c r="H1401" i="5"/>
  <c r="R312" i="5"/>
  <c r="H312" i="5"/>
  <c r="R328" i="5"/>
  <c r="H328" i="5"/>
  <c r="J1508" i="5"/>
  <c r="X1136" i="5"/>
  <c r="H889" i="5"/>
  <c r="H913" i="5"/>
  <c r="J606" i="5"/>
  <c r="X710" i="5"/>
  <c r="X2187" i="5"/>
  <c r="I2187" i="5"/>
  <c r="H2187" i="5"/>
  <c r="I1849" i="5"/>
  <c r="F1849" i="5"/>
  <c r="I1631" i="5"/>
  <c r="F1631" i="5"/>
  <c r="I389" i="5"/>
  <c r="F389" i="5"/>
  <c r="F913" i="5"/>
  <c r="H710" i="5"/>
  <c r="H425" i="5"/>
  <c r="I2211" i="5"/>
  <c r="R2211" i="5"/>
  <c r="J2211" i="5"/>
  <c r="H2211" i="5"/>
  <c r="F2211" i="5"/>
  <c r="J2379" i="5"/>
  <c r="I2379" i="5"/>
  <c r="X2379" i="5"/>
  <c r="J1307" i="5"/>
  <c r="I1307" i="5"/>
  <c r="J1323" i="5"/>
  <c r="F1323" i="5"/>
  <c r="X2332" i="5"/>
  <c r="I2332" i="5"/>
  <c r="J2332" i="5"/>
  <c r="H2332" i="5"/>
  <c r="F2332" i="5"/>
  <c r="I2159" i="5"/>
  <c r="H2159" i="5"/>
  <c r="F2159" i="5"/>
  <c r="R1874" i="5"/>
  <c r="I1874" i="5"/>
  <c r="H1934" i="5"/>
  <c r="I1934" i="5"/>
  <c r="X1695" i="5"/>
  <c r="F1695" i="5"/>
  <c r="I1695" i="5"/>
  <c r="H1695" i="5"/>
  <c r="X1711" i="5"/>
  <c r="I1711" i="5"/>
  <c r="H1711" i="5"/>
  <c r="F1711" i="5"/>
  <c r="F1662" i="5"/>
  <c r="J1506" i="5"/>
  <c r="R1506" i="5"/>
  <c r="X1643" i="5"/>
  <c r="I1643" i="5"/>
  <c r="H1643" i="5"/>
  <c r="F1643" i="5"/>
  <c r="J1295" i="5"/>
  <c r="I1295" i="5"/>
  <c r="F1295" i="5"/>
  <c r="X1069" i="5"/>
  <c r="J1069" i="5"/>
  <c r="H1069" i="5"/>
  <c r="F1069" i="5"/>
  <c r="X1033" i="5"/>
  <c r="F1033" i="5"/>
  <c r="H1033" i="5"/>
  <c r="J1033" i="5"/>
  <c r="H792" i="5"/>
  <c r="I792" i="5"/>
  <c r="J792" i="5"/>
  <c r="F792" i="5"/>
  <c r="X792" i="5"/>
  <c r="X1005" i="5"/>
  <c r="J1005" i="5"/>
  <c r="H1005" i="5"/>
  <c r="F1005" i="5"/>
  <c r="X630" i="5"/>
  <c r="R630" i="5"/>
  <c r="F630" i="5"/>
  <c r="J630" i="5"/>
  <c r="J827" i="5"/>
  <c r="H827" i="5"/>
  <c r="R812" i="5"/>
  <c r="I812" i="5"/>
  <c r="I441" i="5"/>
  <c r="F441" i="5"/>
  <c r="I288" i="5"/>
  <c r="X2328" i="5"/>
  <c r="I2328" i="5"/>
  <c r="J2328" i="5"/>
  <c r="H2328" i="5"/>
  <c r="F2328" i="5"/>
  <c r="R2223" i="5"/>
  <c r="J2223" i="5"/>
  <c r="H2223" i="5"/>
  <c r="F2223" i="5"/>
  <c r="X2179" i="5"/>
  <c r="I2179" i="5"/>
  <c r="H2179" i="5"/>
  <c r="F2179" i="5"/>
  <c r="I2163" i="5"/>
  <c r="H2163" i="5"/>
  <c r="F2163" i="5"/>
  <c r="I2042" i="5"/>
  <c r="H2042" i="5"/>
  <c r="F2042" i="5"/>
  <c r="X2067" i="5"/>
  <c r="F2067" i="5"/>
  <c r="R1492" i="5"/>
  <c r="H1492" i="5"/>
  <c r="F1630" i="5"/>
  <c r="J1315" i="5"/>
  <c r="I1315" i="5"/>
  <c r="F1315" i="5"/>
  <c r="I1424" i="5"/>
  <c r="R1424" i="5"/>
  <c r="F1424" i="5"/>
  <c r="R1191" i="5"/>
  <c r="H1191" i="5"/>
  <c r="X1191" i="5"/>
  <c r="I1191" i="5"/>
  <c r="X1121" i="5"/>
  <c r="H1121" i="5"/>
  <c r="F1121" i="5"/>
  <c r="J1121" i="5"/>
  <c r="J941" i="5"/>
  <c r="H941" i="5"/>
  <c r="F941" i="5"/>
  <c r="J886" i="5"/>
  <c r="H886" i="5"/>
  <c r="X977" i="5"/>
  <c r="H977" i="5"/>
  <c r="F977" i="5"/>
  <c r="J977" i="5"/>
  <c r="H772" i="5"/>
  <c r="F772" i="5"/>
  <c r="I772" i="5"/>
  <c r="X772" i="5"/>
  <c r="J772" i="5"/>
  <c r="I708" i="5"/>
  <c r="F708" i="5"/>
  <c r="X708" i="5"/>
  <c r="J574" i="5"/>
  <c r="F574" i="5"/>
  <c r="R574" i="5"/>
  <c r="I421" i="5"/>
  <c r="F421" i="5"/>
  <c r="F377" i="5"/>
  <c r="I377" i="5"/>
  <c r="R295" i="5"/>
  <c r="F295" i="5"/>
  <c r="J288" i="5"/>
  <c r="H2415" i="5"/>
  <c r="F2415" i="5"/>
  <c r="I2171" i="5"/>
  <c r="F2171" i="5"/>
  <c r="I2282" i="5"/>
  <c r="R2282" i="5"/>
  <c r="H2282" i="5"/>
  <c r="F2282" i="5"/>
  <c r="X2282" i="5"/>
  <c r="F2178" i="5"/>
  <c r="X2178" i="5"/>
  <c r="X2235" i="5"/>
  <c r="R2235" i="5"/>
  <c r="J2235" i="5"/>
  <c r="H2235" i="5"/>
  <c r="F2235" i="5"/>
  <c r="H2131" i="5"/>
  <c r="F2131" i="5"/>
  <c r="I2131" i="5"/>
  <c r="I1950" i="5"/>
  <c r="H1950" i="5"/>
  <c r="F1950" i="5"/>
  <c r="F1759" i="5"/>
  <c r="X1759" i="5"/>
  <c r="H1759" i="5"/>
  <c r="J1251" i="5"/>
  <c r="I1251" i="5"/>
  <c r="F1251" i="5"/>
  <c r="I736" i="5"/>
  <c r="J736" i="5"/>
  <c r="J744" i="5"/>
  <c r="I744" i="5"/>
  <c r="X1001" i="5"/>
  <c r="J1001" i="5"/>
  <c r="H1001" i="5"/>
  <c r="F1001" i="5"/>
  <c r="R594" i="5"/>
  <c r="J594" i="5"/>
  <c r="F594" i="5"/>
  <c r="I363" i="5"/>
  <c r="H363" i="5"/>
  <c r="F363" i="5"/>
  <c r="R363" i="5"/>
  <c r="J363" i="5"/>
  <c r="H277" i="5"/>
  <c r="F277" i="5"/>
  <c r="R277" i="5"/>
  <c r="J277" i="5"/>
  <c r="I277" i="5"/>
  <c r="R715" i="5"/>
  <c r="H715" i="5"/>
  <c r="R291" i="5"/>
  <c r="F291" i="5"/>
  <c r="J332" i="5"/>
  <c r="H332" i="5"/>
  <c r="R288" i="5"/>
  <c r="I2014" i="5"/>
  <c r="H2014" i="5"/>
  <c r="F2014" i="5"/>
  <c r="X1655" i="5"/>
  <c r="F1655" i="5"/>
  <c r="I1655" i="5"/>
  <c r="H1655" i="5"/>
  <c r="F1202" i="5"/>
  <c r="H1202" i="5"/>
  <c r="X1202" i="5"/>
  <c r="I1188" i="5"/>
  <c r="R1188" i="5"/>
  <c r="J1188" i="5"/>
  <c r="X1013" i="5"/>
  <c r="F1013" i="5"/>
  <c r="J1013" i="5"/>
  <c r="H1013" i="5"/>
  <c r="J881" i="5"/>
  <c r="H748" i="5"/>
  <c r="I748" i="5"/>
  <c r="X748" i="5"/>
  <c r="J748" i="5"/>
  <c r="F748" i="5"/>
  <c r="J850" i="5"/>
  <c r="H850" i="5"/>
  <c r="H752" i="5"/>
  <c r="I752" i="5"/>
  <c r="J752" i="5"/>
  <c r="F752" i="5"/>
  <c r="X752" i="5"/>
  <c r="X646" i="5"/>
  <c r="R646" i="5"/>
  <c r="F646" i="5"/>
  <c r="J646" i="5"/>
  <c r="I445" i="5"/>
  <c r="F445" i="5"/>
  <c r="I413" i="5"/>
  <c r="F413" i="5"/>
  <c r="I750" i="5"/>
  <c r="F750" i="5"/>
  <c r="R600" i="5"/>
  <c r="F600" i="5"/>
  <c r="R259" i="5"/>
  <c r="F259" i="5"/>
  <c r="R275" i="5"/>
  <c r="F275" i="5"/>
  <c r="R598" i="5"/>
  <c r="J598" i="5"/>
  <c r="F598" i="5"/>
  <c r="I2155" i="5"/>
  <c r="H2155" i="5"/>
  <c r="J2299" i="5"/>
  <c r="X2231" i="5"/>
  <c r="R2231" i="5"/>
  <c r="J2231" i="5"/>
  <c r="H2231" i="5"/>
  <c r="F2231" i="5"/>
  <c r="X1639" i="5"/>
  <c r="F1639" i="5"/>
  <c r="I1639" i="5"/>
  <c r="H1639" i="5"/>
  <c r="J1752" i="5"/>
  <c r="H1752" i="5"/>
  <c r="R1508" i="5"/>
  <c r="H1508" i="5"/>
  <c r="F1508" i="5"/>
  <c r="X1077" i="5"/>
  <c r="J1077" i="5"/>
  <c r="H1077" i="5"/>
  <c r="F1077" i="5"/>
  <c r="X1105" i="5"/>
  <c r="J1105" i="5"/>
  <c r="H1105" i="5"/>
  <c r="F1105" i="5"/>
  <c r="I660" i="5"/>
  <c r="F660" i="5"/>
  <c r="X660" i="5"/>
  <c r="R660" i="5"/>
  <c r="J660" i="5"/>
  <c r="J632" i="5"/>
  <c r="R632" i="5"/>
  <c r="F632" i="5"/>
  <c r="X662" i="5"/>
  <c r="R662" i="5"/>
  <c r="I662" i="5"/>
  <c r="F662" i="5"/>
  <c r="I405" i="5"/>
  <c r="F405" i="5"/>
  <c r="H285" i="5"/>
  <c r="R285" i="5"/>
  <c r="J285" i="5"/>
  <c r="I285" i="5"/>
  <c r="F285" i="5"/>
  <c r="I433" i="5"/>
  <c r="F433" i="5"/>
  <c r="I2230" i="5"/>
  <c r="H2230" i="5"/>
  <c r="X2230" i="5"/>
  <c r="F2230" i="5"/>
  <c r="F2452" i="5"/>
  <c r="H2452" i="5"/>
  <c r="X2452" i="5"/>
  <c r="I2452" i="5"/>
  <c r="X2114" i="5"/>
  <c r="F2316" i="5"/>
  <c r="I2316" i="5"/>
  <c r="H2316" i="5"/>
  <c r="X2075" i="5"/>
  <c r="F2075" i="5"/>
  <c r="J1939" i="5"/>
  <c r="I1939" i="5"/>
  <c r="H1939" i="5"/>
  <c r="F1939" i="5"/>
  <c r="X1939" i="5"/>
  <c r="R1939" i="5"/>
  <c r="X1651" i="5"/>
  <c r="I1651" i="5"/>
  <c r="H1651" i="5"/>
  <c r="F1651" i="5"/>
  <c r="I1436" i="5"/>
  <c r="H1436" i="5"/>
  <c r="F1436" i="5"/>
  <c r="R1436" i="5"/>
  <c r="J1220" i="5"/>
  <c r="I1220" i="5"/>
  <c r="R1220" i="5"/>
  <c r="J1287" i="5"/>
  <c r="I1287" i="5"/>
  <c r="F1287" i="5"/>
  <c r="X1113" i="5"/>
  <c r="J1113" i="5"/>
  <c r="H1113" i="5"/>
  <c r="F1113" i="5"/>
  <c r="R1462" i="5"/>
  <c r="J1462" i="5"/>
  <c r="I1462" i="5"/>
  <c r="J1267" i="5"/>
  <c r="I1267" i="5"/>
  <c r="F1267" i="5"/>
  <c r="H1147" i="5"/>
  <c r="F1147" i="5"/>
  <c r="X1053" i="5"/>
  <c r="H1053" i="5"/>
  <c r="F1053" i="5"/>
  <c r="J1053" i="5"/>
  <c r="H929" i="5"/>
  <c r="J929" i="5"/>
  <c r="R682" i="5"/>
  <c r="J682" i="5"/>
  <c r="I682" i="5"/>
  <c r="H682" i="5"/>
  <c r="F682" i="5"/>
  <c r="X682" i="5"/>
  <c r="R747" i="5"/>
  <c r="H747" i="5"/>
  <c r="J586" i="5"/>
  <c r="F586" i="5"/>
  <c r="R586" i="5"/>
  <c r="J648" i="5"/>
  <c r="R648" i="5"/>
  <c r="F648" i="5"/>
  <c r="I668" i="5"/>
  <c r="R668" i="5"/>
  <c r="J668" i="5"/>
  <c r="F668" i="5"/>
  <c r="X668" i="5"/>
  <c r="J470" i="5"/>
  <c r="H470" i="5"/>
  <c r="F470" i="5"/>
  <c r="R470" i="5"/>
  <c r="I437" i="5"/>
  <c r="F437" i="5"/>
  <c r="R303" i="5"/>
  <c r="J303" i="5"/>
  <c r="I303" i="5"/>
  <c r="H303" i="5"/>
  <c r="F303" i="5"/>
  <c r="H288" i="5"/>
  <c r="H2355" i="5"/>
  <c r="F2355" i="5"/>
  <c r="X2355" i="5"/>
  <c r="R2355" i="5"/>
  <c r="J2355" i="5"/>
  <c r="I2355" i="5"/>
  <c r="F2162" i="5"/>
  <c r="X2162" i="5"/>
  <c r="X1723" i="5"/>
  <c r="I1723" i="5"/>
  <c r="H1723" i="5"/>
  <c r="F1723" i="5"/>
  <c r="I1428" i="5"/>
  <c r="H1428" i="5"/>
  <c r="F1428" i="5"/>
  <c r="R1428" i="5"/>
  <c r="X1691" i="5"/>
  <c r="I1691" i="5"/>
  <c r="H1691" i="5"/>
  <c r="F1691" i="5"/>
  <c r="J1327" i="5"/>
  <c r="I1327" i="5"/>
  <c r="F1327" i="5"/>
  <c r="X1093" i="5"/>
  <c r="F1093" i="5"/>
  <c r="J1093" i="5"/>
  <c r="H1093" i="5"/>
  <c r="H1108" i="5"/>
  <c r="X1108" i="5"/>
  <c r="X1037" i="5"/>
  <c r="H1037" i="5"/>
  <c r="F1037" i="5"/>
  <c r="J1037" i="5"/>
  <c r="H760" i="5"/>
  <c r="F760" i="5"/>
  <c r="X760" i="5"/>
  <c r="J760" i="5"/>
  <c r="I760" i="5"/>
  <c r="H677" i="5"/>
  <c r="J677" i="5"/>
  <c r="F677" i="5"/>
  <c r="R677" i="5"/>
  <c r="H815" i="5"/>
  <c r="X815" i="5"/>
  <c r="J522" i="5"/>
  <c r="R522" i="5"/>
  <c r="H522" i="5"/>
  <c r="I401" i="5"/>
  <c r="F401" i="5"/>
  <c r="I417" i="5"/>
  <c r="F417" i="5"/>
  <c r="I393" i="5"/>
  <c r="F393" i="5"/>
  <c r="I409" i="5"/>
  <c r="F409" i="5"/>
  <c r="X2324" i="5"/>
  <c r="I2324" i="5"/>
  <c r="F2324" i="5"/>
  <c r="H2324" i="5"/>
  <c r="J2324" i="5"/>
  <c r="J2308" i="5"/>
  <c r="I2308" i="5"/>
  <c r="R2152" i="5"/>
  <c r="J2152" i="5"/>
  <c r="I2152" i="5"/>
  <c r="H2152" i="5"/>
  <c r="R1898" i="5"/>
  <c r="I1898" i="5"/>
  <c r="X1667" i="5"/>
  <c r="I1667" i="5"/>
  <c r="H1667" i="5"/>
  <c r="F1667" i="5"/>
  <c r="X1699" i="5"/>
  <c r="I1699" i="5"/>
  <c r="H1699" i="5"/>
  <c r="F1699" i="5"/>
  <c r="J1283" i="5"/>
  <c r="I1283" i="5"/>
  <c r="F1283" i="5"/>
  <c r="I1432" i="5"/>
  <c r="R1432" i="5"/>
  <c r="F1432" i="5"/>
  <c r="R1379" i="5"/>
  <c r="J1379" i="5"/>
  <c r="H1379" i="5"/>
  <c r="F1379" i="5"/>
  <c r="X1131" i="5"/>
  <c r="F1131" i="5"/>
  <c r="H1131" i="5"/>
  <c r="R1179" i="5"/>
  <c r="J1179" i="5"/>
  <c r="F1179" i="5"/>
  <c r="H1179" i="5"/>
  <c r="X1179" i="5"/>
  <c r="I1179" i="5"/>
  <c r="X1129" i="5"/>
  <c r="J1129" i="5"/>
  <c r="H1129" i="5"/>
  <c r="F1129" i="5"/>
  <c r="I716" i="5"/>
  <c r="J716" i="5"/>
  <c r="F716" i="5"/>
  <c r="X716" i="5"/>
  <c r="X981" i="5"/>
  <c r="J981" i="5"/>
  <c r="H981" i="5"/>
  <c r="F981" i="5"/>
  <c r="H764" i="5"/>
  <c r="J764" i="5"/>
  <c r="I764" i="5"/>
  <c r="F764" i="5"/>
  <c r="X764" i="5"/>
  <c r="H494" i="5"/>
  <c r="F494" i="5"/>
  <c r="R494" i="5"/>
  <c r="J494" i="5"/>
  <c r="H301" i="5"/>
  <c r="I429" i="5"/>
  <c r="F429" i="5"/>
  <c r="I425" i="5"/>
  <c r="F425" i="5"/>
  <c r="F26" i="6"/>
  <c r="B52" i="6"/>
  <c r="G52" i="6"/>
  <c r="B37" i="6"/>
  <c r="G37" i="6"/>
  <c r="B42" i="6"/>
  <c r="G42" i="6"/>
  <c r="B40" i="6"/>
  <c r="G40" i="6"/>
  <c r="B50" i="6"/>
  <c r="G50" i="6"/>
  <c r="B25" i="6"/>
  <c r="G25" i="6"/>
  <c r="B35" i="6"/>
  <c r="G35" i="6"/>
  <c r="B39" i="6"/>
  <c r="G39" i="6"/>
  <c r="F24" i="6"/>
  <c r="C14" i="6"/>
  <c r="B44" i="6"/>
  <c r="G44" i="6"/>
  <c r="G32" i="6"/>
  <c r="B49" i="6"/>
  <c r="G49" i="6"/>
  <c r="B34" i="6"/>
  <c r="G34" i="6"/>
  <c r="B29" i="6"/>
  <c r="G29" i="6"/>
  <c r="B24" i="6"/>
  <c r="G24" i="6"/>
  <c r="G19" i="6"/>
  <c r="H19" i="6"/>
  <c r="F2424" i="5"/>
  <c r="X2424" i="5"/>
  <c r="R2424" i="5"/>
  <c r="J2424" i="5"/>
  <c r="I2424" i="5"/>
  <c r="H2424" i="5"/>
  <c r="D5" i="6"/>
  <c r="C5" i="6"/>
  <c r="F2444" i="5"/>
  <c r="H2444" i="5"/>
  <c r="X2444" i="5"/>
  <c r="J2444" i="5"/>
  <c r="I2444" i="5"/>
  <c r="R2444" i="5"/>
  <c r="G22" i="6"/>
  <c r="B47" i="6"/>
  <c r="G47" i="6"/>
  <c r="J2502" i="5"/>
  <c r="I2502" i="5"/>
  <c r="H2502" i="5"/>
  <c r="R2502" i="5"/>
  <c r="F2502" i="5"/>
  <c r="X2502" i="5"/>
  <c r="F2432" i="5"/>
  <c r="R2432" i="5"/>
  <c r="J2432" i="5"/>
  <c r="I2432" i="5"/>
  <c r="H2432" i="5"/>
  <c r="X2432" i="5"/>
  <c r="H2457" i="5"/>
  <c r="R2457" i="5"/>
  <c r="J2457" i="5"/>
  <c r="I2457" i="5"/>
  <c r="F2457" i="5"/>
  <c r="X2457" i="5"/>
  <c r="I2397" i="5"/>
  <c r="H2397" i="5"/>
  <c r="F2397" i="5"/>
  <c r="R2397" i="5"/>
  <c r="J2397" i="5"/>
  <c r="X2397" i="5"/>
  <c r="J2390" i="5"/>
  <c r="I2390" i="5"/>
  <c r="R2390" i="5"/>
  <c r="H2390" i="5"/>
  <c r="F2390" i="5"/>
  <c r="X2390" i="5"/>
  <c r="H2367" i="5"/>
  <c r="F2367" i="5"/>
  <c r="J2367" i="5"/>
  <c r="I2367" i="5"/>
  <c r="X2367" i="5"/>
  <c r="R2367" i="5"/>
  <c r="H2381" i="5"/>
  <c r="J2381" i="5"/>
  <c r="R2381" i="5"/>
  <c r="I2381" i="5"/>
  <c r="F2381" i="5"/>
  <c r="X2381" i="5"/>
  <c r="F2317" i="5"/>
  <c r="X2317" i="5"/>
  <c r="I2317" i="5"/>
  <c r="J2317" i="5"/>
  <c r="H2317" i="5"/>
  <c r="R2317" i="5"/>
  <c r="R2277" i="5"/>
  <c r="F2277" i="5"/>
  <c r="X2277" i="5"/>
  <c r="J2277" i="5"/>
  <c r="I2277" i="5"/>
  <c r="H2277" i="5"/>
  <c r="R2270" i="5"/>
  <c r="J2270" i="5"/>
  <c r="I2270" i="5"/>
  <c r="H2270" i="5"/>
  <c r="X2270" i="5"/>
  <c r="F2270" i="5"/>
  <c r="J2198" i="5"/>
  <c r="X2198" i="5"/>
  <c r="R2198" i="5"/>
  <c r="I2198" i="5"/>
  <c r="H2198" i="5"/>
  <c r="F2198" i="5"/>
  <c r="H2252" i="5"/>
  <c r="F2252" i="5"/>
  <c r="X2252" i="5"/>
  <c r="R2252" i="5"/>
  <c r="J2252" i="5"/>
  <c r="I2252" i="5"/>
  <c r="H2256" i="5"/>
  <c r="F2256" i="5"/>
  <c r="X2256" i="5"/>
  <c r="R2256" i="5"/>
  <c r="J2256" i="5"/>
  <c r="I2256" i="5"/>
  <c r="R2268" i="5"/>
  <c r="J2268" i="5"/>
  <c r="I2268" i="5"/>
  <c r="H2268" i="5"/>
  <c r="F2268" i="5"/>
  <c r="X2268" i="5"/>
  <c r="J2185" i="5"/>
  <c r="I2185" i="5"/>
  <c r="H2185" i="5"/>
  <c r="F2185" i="5"/>
  <c r="R2185" i="5"/>
  <c r="X2185" i="5"/>
  <c r="I2153" i="5"/>
  <c r="H2153" i="5"/>
  <c r="F2153" i="5"/>
  <c r="R2153" i="5"/>
  <c r="J2153" i="5"/>
  <c r="X2153" i="5"/>
  <c r="F2204" i="5"/>
  <c r="R2204" i="5"/>
  <c r="J2204" i="5"/>
  <c r="I2204" i="5"/>
  <c r="H2204" i="5"/>
  <c r="X2204" i="5"/>
  <c r="F2196" i="5"/>
  <c r="R2196" i="5"/>
  <c r="J2196" i="5"/>
  <c r="I2196" i="5"/>
  <c r="H2196" i="5"/>
  <c r="X2196" i="5"/>
  <c r="J2177" i="5"/>
  <c r="I2177" i="5"/>
  <c r="H2177" i="5"/>
  <c r="F2177" i="5"/>
  <c r="R2177" i="5"/>
  <c r="X2177" i="5"/>
  <c r="F2064" i="5"/>
  <c r="X2064" i="5"/>
  <c r="R2064" i="5"/>
  <c r="J2064" i="5"/>
  <c r="I2064" i="5"/>
  <c r="H2064" i="5"/>
  <c r="R2174" i="5"/>
  <c r="J2174" i="5"/>
  <c r="I2174" i="5"/>
  <c r="H2174" i="5"/>
  <c r="F2174" i="5"/>
  <c r="X2174" i="5"/>
  <c r="I2061" i="5"/>
  <c r="H2061" i="5"/>
  <c r="F2061" i="5"/>
  <c r="X2061" i="5"/>
  <c r="R2061" i="5"/>
  <c r="J2061" i="5"/>
  <c r="J2113" i="5"/>
  <c r="I2113" i="5"/>
  <c r="H2113" i="5"/>
  <c r="F2113" i="5"/>
  <c r="R2113" i="5"/>
  <c r="X2113" i="5"/>
  <c r="I2169" i="5"/>
  <c r="H2169" i="5"/>
  <c r="F2169" i="5"/>
  <c r="R2169" i="5"/>
  <c r="J2169" i="5"/>
  <c r="X2169" i="5"/>
  <c r="I1924" i="5"/>
  <c r="H1924" i="5"/>
  <c r="F1924" i="5"/>
  <c r="R1924" i="5"/>
  <c r="J1924" i="5"/>
  <c r="X1924" i="5"/>
  <c r="R2036" i="5"/>
  <c r="J2036" i="5"/>
  <c r="I2036" i="5"/>
  <c r="H2036" i="5"/>
  <c r="F2036" i="5"/>
  <c r="X2036" i="5"/>
  <c r="R1972" i="5"/>
  <c r="J1972" i="5"/>
  <c r="I1972" i="5"/>
  <c r="H1972" i="5"/>
  <c r="F1972" i="5"/>
  <c r="X1972" i="5"/>
  <c r="F1850" i="5"/>
  <c r="X1850" i="5"/>
  <c r="J1850" i="5"/>
  <c r="R1850" i="5"/>
  <c r="I1850" i="5"/>
  <c r="H1850" i="5"/>
  <c r="R2016" i="5"/>
  <c r="J2016" i="5"/>
  <c r="I2016" i="5"/>
  <c r="H2016" i="5"/>
  <c r="F2016" i="5"/>
  <c r="X2016" i="5"/>
  <c r="R1996" i="5"/>
  <c r="J1996" i="5"/>
  <c r="I1996" i="5"/>
  <c r="H1996" i="5"/>
  <c r="F1996" i="5"/>
  <c r="X1996" i="5"/>
  <c r="I1843" i="5"/>
  <c r="H1843" i="5"/>
  <c r="F1843" i="5"/>
  <c r="R1843" i="5"/>
  <c r="J1843" i="5"/>
  <c r="X1843" i="5"/>
  <c r="R1976" i="5"/>
  <c r="J1976" i="5"/>
  <c r="I1976" i="5"/>
  <c r="H1976" i="5"/>
  <c r="F1976" i="5"/>
  <c r="X1976" i="5"/>
  <c r="R2044" i="5"/>
  <c r="J2044" i="5"/>
  <c r="I2044" i="5"/>
  <c r="H2044" i="5"/>
  <c r="F2044" i="5"/>
  <c r="X2044" i="5"/>
  <c r="H1781" i="5"/>
  <c r="F1781" i="5"/>
  <c r="X1781" i="5"/>
  <c r="R1781" i="5"/>
  <c r="J1781" i="5"/>
  <c r="I1781" i="5"/>
  <c r="R1824" i="5"/>
  <c r="I1824" i="5"/>
  <c r="H1824" i="5"/>
  <c r="F1824" i="5"/>
  <c r="X1824" i="5"/>
  <c r="J1824" i="5"/>
  <c r="I1831" i="5"/>
  <c r="R1831" i="5"/>
  <c r="J1831" i="5"/>
  <c r="H1831" i="5"/>
  <c r="F1831" i="5"/>
  <c r="X1831" i="5"/>
  <c r="I1912" i="5"/>
  <c r="H1912" i="5"/>
  <c r="F1912" i="5"/>
  <c r="R1912" i="5"/>
  <c r="J1912" i="5"/>
  <c r="X1912" i="5"/>
  <c r="R1735" i="5"/>
  <c r="H1735" i="5"/>
  <c r="F1735" i="5"/>
  <c r="X1735" i="5"/>
  <c r="J1735" i="5"/>
  <c r="I1735" i="5"/>
  <c r="F1548" i="5"/>
  <c r="H1548" i="5"/>
  <c r="X1548" i="5"/>
  <c r="R1548" i="5"/>
  <c r="J1548" i="5"/>
  <c r="I1548" i="5"/>
  <c r="R1745" i="5"/>
  <c r="J1745" i="5"/>
  <c r="I1745" i="5"/>
  <c r="H1745" i="5"/>
  <c r="F1745" i="5"/>
  <c r="X1745" i="5"/>
  <c r="R1669" i="5"/>
  <c r="J1669" i="5"/>
  <c r="I1669" i="5"/>
  <c r="H1669" i="5"/>
  <c r="F1669" i="5"/>
  <c r="X1669" i="5"/>
  <c r="R1550" i="5"/>
  <c r="J1550" i="5"/>
  <c r="H1550" i="5"/>
  <c r="I1550" i="5"/>
  <c r="X1550" i="5"/>
  <c r="F1550" i="5"/>
  <c r="R1665" i="5"/>
  <c r="J1665" i="5"/>
  <c r="I1665" i="5"/>
  <c r="H1665" i="5"/>
  <c r="F1665" i="5"/>
  <c r="X1665" i="5"/>
  <c r="I1823" i="5"/>
  <c r="R1823" i="5"/>
  <c r="J1823" i="5"/>
  <c r="H1823" i="5"/>
  <c r="F1823" i="5"/>
  <c r="X1823" i="5"/>
  <c r="R1653" i="5"/>
  <c r="J1653" i="5"/>
  <c r="I1653" i="5"/>
  <c r="H1653" i="5"/>
  <c r="F1653" i="5"/>
  <c r="X1653" i="5"/>
  <c r="J1411" i="5"/>
  <c r="I1411" i="5"/>
  <c r="H1411" i="5"/>
  <c r="R1411" i="5"/>
  <c r="F1411" i="5"/>
  <c r="X1411" i="5"/>
  <c r="I1613" i="5"/>
  <c r="H1613" i="5"/>
  <c r="F1613" i="5"/>
  <c r="R1613" i="5"/>
  <c r="J1613" i="5"/>
  <c r="X1613" i="5"/>
  <c r="I1581" i="5"/>
  <c r="H1581" i="5"/>
  <c r="F1581" i="5"/>
  <c r="R1581" i="5"/>
  <c r="J1581" i="5"/>
  <c r="X1581" i="5"/>
  <c r="R1344" i="5"/>
  <c r="X1344" i="5"/>
  <c r="I1344" i="5"/>
  <c r="H1344" i="5"/>
  <c r="J1344" i="5"/>
  <c r="F1344" i="5"/>
  <c r="H1474" i="5"/>
  <c r="F1474" i="5"/>
  <c r="X1474" i="5"/>
  <c r="J1474" i="5"/>
  <c r="I1474" i="5"/>
  <c r="R1474" i="5"/>
  <c r="F1392" i="5"/>
  <c r="R1392" i="5"/>
  <c r="I1392" i="5"/>
  <c r="H1392" i="5"/>
  <c r="X1392" i="5"/>
  <c r="J1392" i="5"/>
  <c r="R1602" i="5"/>
  <c r="J1602" i="5"/>
  <c r="I1602" i="5"/>
  <c r="H1602" i="5"/>
  <c r="F1602" i="5"/>
  <c r="X1602" i="5"/>
  <c r="R1685" i="5"/>
  <c r="J1685" i="5"/>
  <c r="I1685" i="5"/>
  <c r="H1685" i="5"/>
  <c r="F1685" i="5"/>
  <c r="X1685" i="5"/>
  <c r="R1390" i="5"/>
  <c r="J1390" i="5"/>
  <c r="F1390" i="5"/>
  <c r="X1390" i="5"/>
  <c r="I1390" i="5"/>
  <c r="H1390" i="5"/>
  <c r="R1582" i="5"/>
  <c r="J1582" i="5"/>
  <c r="I1582" i="5"/>
  <c r="H1582" i="5"/>
  <c r="F1582" i="5"/>
  <c r="X1582" i="5"/>
  <c r="J1443" i="5"/>
  <c r="H1443" i="5"/>
  <c r="I1443" i="5"/>
  <c r="F1443" i="5"/>
  <c r="R1443" i="5"/>
  <c r="X1443" i="5"/>
  <c r="R1590" i="5"/>
  <c r="J1590" i="5"/>
  <c r="I1590" i="5"/>
  <c r="H1590" i="5"/>
  <c r="F1590" i="5"/>
  <c r="X1590" i="5"/>
  <c r="R1515" i="5"/>
  <c r="J1515" i="5"/>
  <c r="H1515" i="5"/>
  <c r="I1515" i="5"/>
  <c r="F1515" i="5"/>
  <c r="X1515" i="5"/>
  <c r="J1242" i="5"/>
  <c r="I1242" i="5"/>
  <c r="R1242" i="5"/>
  <c r="H1242" i="5"/>
  <c r="X1242" i="5"/>
  <c r="F1242" i="5"/>
  <c r="J1475" i="5"/>
  <c r="H1475" i="5"/>
  <c r="I1475" i="5"/>
  <c r="F1475" i="5"/>
  <c r="R1475" i="5"/>
  <c r="X1475" i="5"/>
  <c r="I1333" i="5"/>
  <c r="H1333" i="5"/>
  <c r="R1333" i="5"/>
  <c r="J1333" i="5"/>
  <c r="F1333" i="5"/>
  <c r="X1333" i="5"/>
  <c r="I1301" i="5"/>
  <c r="H1301" i="5"/>
  <c r="R1301" i="5"/>
  <c r="J1301" i="5"/>
  <c r="F1301" i="5"/>
  <c r="X1301" i="5"/>
  <c r="I1269" i="5"/>
  <c r="H1269" i="5"/>
  <c r="R1269" i="5"/>
  <c r="J1269" i="5"/>
  <c r="F1269" i="5"/>
  <c r="X1269" i="5"/>
  <c r="F1364" i="5"/>
  <c r="R1364" i="5"/>
  <c r="J1364" i="5"/>
  <c r="I1364" i="5"/>
  <c r="H1364" i="5"/>
  <c r="X1364" i="5"/>
  <c r="H1014" i="5"/>
  <c r="F1014" i="5"/>
  <c r="X1014" i="5"/>
  <c r="R1014" i="5"/>
  <c r="I1014" i="5"/>
  <c r="J1014" i="5"/>
  <c r="R1135" i="5"/>
  <c r="J1135" i="5"/>
  <c r="I1135" i="5"/>
  <c r="H1135" i="5"/>
  <c r="X1135" i="5"/>
  <c r="F1135" i="5"/>
  <c r="F1160" i="5"/>
  <c r="X1160" i="5"/>
  <c r="R1160" i="5"/>
  <c r="J1160" i="5"/>
  <c r="I1160" i="5"/>
  <c r="H1160" i="5"/>
  <c r="H1118" i="5"/>
  <c r="F1118" i="5"/>
  <c r="X1118" i="5"/>
  <c r="R1118" i="5"/>
  <c r="I1118" i="5"/>
  <c r="J1118" i="5"/>
  <c r="H1054" i="5"/>
  <c r="F1054" i="5"/>
  <c r="X1054" i="5"/>
  <c r="R1054" i="5"/>
  <c r="I1054" i="5"/>
  <c r="J1054" i="5"/>
  <c r="H990" i="5"/>
  <c r="F990" i="5"/>
  <c r="X990" i="5"/>
  <c r="R990" i="5"/>
  <c r="J990" i="5"/>
  <c r="I990" i="5"/>
  <c r="F1236" i="5"/>
  <c r="X1236" i="5"/>
  <c r="R1236" i="5"/>
  <c r="J1236" i="5"/>
  <c r="H1236" i="5"/>
  <c r="I1236" i="5"/>
  <c r="H986" i="5"/>
  <c r="F986" i="5"/>
  <c r="X986" i="5"/>
  <c r="R986" i="5"/>
  <c r="J986" i="5"/>
  <c r="I986" i="5"/>
  <c r="H1114" i="5"/>
  <c r="F1114" i="5"/>
  <c r="X1114" i="5"/>
  <c r="R1114" i="5"/>
  <c r="J1114" i="5"/>
  <c r="I1114" i="5"/>
  <c r="H1050" i="5"/>
  <c r="F1050" i="5"/>
  <c r="X1050" i="5"/>
  <c r="R1050" i="5"/>
  <c r="J1050" i="5"/>
  <c r="I1050" i="5"/>
  <c r="X930" i="5"/>
  <c r="R930" i="5"/>
  <c r="J930" i="5"/>
  <c r="I930" i="5"/>
  <c r="F930" i="5"/>
  <c r="H930" i="5"/>
  <c r="R912" i="5"/>
  <c r="I912" i="5"/>
  <c r="J912" i="5"/>
  <c r="H912" i="5"/>
  <c r="F912" i="5"/>
  <c r="X912" i="5"/>
  <c r="R868" i="5"/>
  <c r="I868" i="5"/>
  <c r="J868" i="5"/>
  <c r="H868" i="5"/>
  <c r="X868" i="5"/>
  <c r="F868" i="5"/>
  <c r="X861" i="5"/>
  <c r="R861" i="5"/>
  <c r="I861" i="5"/>
  <c r="H861" i="5"/>
  <c r="F861" i="5"/>
  <c r="J861" i="5"/>
  <c r="J1047" i="5"/>
  <c r="I1047" i="5"/>
  <c r="H1047" i="5"/>
  <c r="X1047" i="5"/>
  <c r="R1047" i="5"/>
  <c r="F1047" i="5"/>
  <c r="I667" i="5"/>
  <c r="H667" i="5"/>
  <c r="F667" i="5"/>
  <c r="X667" i="5"/>
  <c r="R667" i="5"/>
  <c r="J667" i="5"/>
  <c r="I635" i="5"/>
  <c r="H635" i="5"/>
  <c r="F635" i="5"/>
  <c r="X635" i="5"/>
  <c r="R635" i="5"/>
  <c r="J635" i="5"/>
  <c r="I603" i="5"/>
  <c r="H603" i="5"/>
  <c r="F603" i="5"/>
  <c r="R603" i="5"/>
  <c r="J603" i="5"/>
  <c r="R593" i="5"/>
  <c r="J593" i="5"/>
  <c r="F593" i="5"/>
  <c r="I593" i="5"/>
  <c r="H593" i="5"/>
  <c r="R581" i="5"/>
  <c r="J581" i="5"/>
  <c r="F581" i="5"/>
  <c r="I581" i="5"/>
  <c r="H581" i="5"/>
  <c r="R565" i="5"/>
  <c r="J565" i="5"/>
  <c r="F565" i="5"/>
  <c r="I565" i="5"/>
  <c r="H565" i="5"/>
  <c r="F527" i="5"/>
  <c r="R527" i="5"/>
  <c r="J527" i="5"/>
  <c r="I527" i="5"/>
  <c r="H527" i="5"/>
  <c r="I484" i="5"/>
  <c r="H484" i="5"/>
  <c r="F484" i="5"/>
  <c r="R484" i="5"/>
  <c r="J484" i="5"/>
  <c r="R465" i="5"/>
  <c r="J465" i="5"/>
  <c r="F465" i="5"/>
  <c r="I465" i="5"/>
  <c r="H465" i="5"/>
  <c r="F519" i="5"/>
  <c r="R519" i="5"/>
  <c r="J519" i="5"/>
  <c r="I519" i="5"/>
  <c r="H519" i="5"/>
  <c r="F467" i="5"/>
  <c r="J467" i="5"/>
  <c r="I467" i="5"/>
  <c r="H467" i="5"/>
  <c r="R467" i="5"/>
  <c r="F539" i="5"/>
  <c r="R539" i="5"/>
  <c r="J539" i="5"/>
  <c r="I539" i="5"/>
  <c r="H539" i="5"/>
  <c r="F507" i="5"/>
  <c r="R507" i="5"/>
  <c r="J507" i="5"/>
  <c r="I507" i="5"/>
  <c r="H507" i="5"/>
  <c r="I464" i="5"/>
  <c r="H464" i="5"/>
  <c r="R464" i="5"/>
  <c r="J464" i="5"/>
  <c r="F464" i="5"/>
  <c r="R376" i="5"/>
  <c r="I376" i="5"/>
  <c r="H376" i="5"/>
  <c r="F376" i="5"/>
  <c r="J376" i="5"/>
  <c r="J338" i="5"/>
  <c r="R338" i="5"/>
  <c r="I338" i="5"/>
  <c r="H338" i="5"/>
  <c r="F338" i="5"/>
  <c r="R392" i="5"/>
  <c r="J392" i="5"/>
  <c r="I392" i="5"/>
  <c r="H392" i="5"/>
  <c r="F392" i="5"/>
  <c r="R372" i="5"/>
  <c r="I372" i="5"/>
  <c r="H372" i="5"/>
  <c r="F372" i="5"/>
  <c r="J372" i="5"/>
  <c r="R353" i="5"/>
  <c r="J353" i="5"/>
  <c r="H353" i="5"/>
  <c r="F353" i="5"/>
  <c r="I353" i="5"/>
  <c r="J322" i="5"/>
  <c r="R322" i="5"/>
  <c r="H322" i="5"/>
  <c r="F322" i="5"/>
  <c r="I322" i="5"/>
  <c r="J298" i="5"/>
  <c r="I298" i="5"/>
  <c r="H298" i="5"/>
  <c r="F298" i="5"/>
  <c r="R298" i="5"/>
  <c r="J290" i="5"/>
  <c r="I290" i="5"/>
  <c r="H290" i="5"/>
  <c r="F290" i="5"/>
  <c r="R290" i="5"/>
  <c r="J282" i="5"/>
  <c r="I282" i="5"/>
  <c r="H282" i="5"/>
  <c r="F282" i="5"/>
  <c r="R282" i="5"/>
  <c r="J274" i="5"/>
  <c r="I274" i="5"/>
  <c r="H274" i="5"/>
  <c r="F274" i="5"/>
  <c r="R274" i="5"/>
  <c r="J266" i="5"/>
  <c r="I266" i="5"/>
  <c r="H266" i="5"/>
  <c r="F266" i="5"/>
  <c r="R266" i="5"/>
  <c r="J258" i="5"/>
  <c r="I258" i="5"/>
  <c r="H258" i="5"/>
  <c r="F258" i="5"/>
  <c r="R258" i="5"/>
  <c r="R400" i="5"/>
  <c r="J400" i="5"/>
  <c r="I400" i="5"/>
  <c r="H400" i="5"/>
  <c r="F400" i="5"/>
  <c r="D74" i="4"/>
  <c r="D37" i="4"/>
  <c r="D61" i="4"/>
  <c r="D43" i="4"/>
  <c r="D49" i="4"/>
  <c r="D31" i="4"/>
  <c r="D67" i="4"/>
  <c r="D55" i="4"/>
  <c r="A17" i="6"/>
  <c r="B35" i="4"/>
  <c r="A22" i="6"/>
  <c r="B46" i="6"/>
  <c r="G46" i="6"/>
  <c r="B26" i="6"/>
  <c r="G26" i="6"/>
  <c r="G21" i="6"/>
  <c r="H21" i="6"/>
  <c r="B36" i="6"/>
  <c r="G36" i="6"/>
  <c r="G20" i="6"/>
  <c r="H20" i="6"/>
  <c r="B45" i="6"/>
  <c r="G45" i="6"/>
  <c r="D17" i="6"/>
  <c r="C17" i="6"/>
  <c r="H2437" i="5"/>
  <c r="F2437" i="5"/>
  <c r="X2437" i="5"/>
  <c r="R2437" i="5"/>
  <c r="J2437" i="5"/>
  <c r="I2437" i="5"/>
  <c r="F2412" i="5"/>
  <c r="X2412" i="5"/>
  <c r="R2412" i="5"/>
  <c r="J2412" i="5"/>
  <c r="I2412" i="5"/>
  <c r="H2412" i="5"/>
  <c r="J2446" i="5"/>
  <c r="F2446" i="5"/>
  <c r="X2446" i="5"/>
  <c r="I2446" i="5"/>
  <c r="H2446" i="5"/>
  <c r="R2446" i="5"/>
  <c r="B27" i="6"/>
  <c r="G27" i="6"/>
  <c r="I2425" i="5"/>
  <c r="H2425" i="5"/>
  <c r="F2425" i="5"/>
  <c r="X2425" i="5"/>
  <c r="R2425" i="5"/>
  <c r="J2425" i="5"/>
  <c r="J2376" i="5"/>
  <c r="H2376" i="5"/>
  <c r="F2376" i="5"/>
  <c r="X2376" i="5"/>
  <c r="R2376" i="5"/>
  <c r="I2376" i="5"/>
  <c r="F2285" i="5"/>
  <c r="R2285" i="5"/>
  <c r="I2285" i="5"/>
  <c r="J2285" i="5"/>
  <c r="H2285" i="5"/>
  <c r="X2285" i="5"/>
  <c r="J2190" i="5"/>
  <c r="X2190" i="5"/>
  <c r="R2190" i="5"/>
  <c r="I2190" i="5"/>
  <c r="H2190" i="5"/>
  <c r="F2190" i="5"/>
  <c r="I2133" i="5"/>
  <c r="H2133" i="5"/>
  <c r="F2133" i="5"/>
  <c r="R2133" i="5"/>
  <c r="X2133" i="5"/>
  <c r="J2133" i="5"/>
  <c r="H2264" i="5"/>
  <c r="F2264" i="5"/>
  <c r="X2264" i="5"/>
  <c r="R2264" i="5"/>
  <c r="J2264" i="5"/>
  <c r="I2264" i="5"/>
  <c r="F2220" i="5"/>
  <c r="R2220" i="5"/>
  <c r="J2220" i="5"/>
  <c r="I2220" i="5"/>
  <c r="H2220" i="5"/>
  <c r="X2220" i="5"/>
  <c r="R2170" i="5"/>
  <c r="J2170" i="5"/>
  <c r="I2170" i="5"/>
  <c r="H2170" i="5"/>
  <c r="F2170" i="5"/>
  <c r="X2170" i="5"/>
  <c r="H2112" i="5"/>
  <c r="F2112" i="5"/>
  <c r="X2112" i="5"/>
  <c r="J2112" i="5"/>
  <c r="I2112" i="5"/>
  <c r="R2112" i="5"/>
  <c r="F2096" i="5"/>
  <c r="X2096" i="5"/>
  <c r="I2096" i="5"/>
  <c r="H2096" i="5"/>
  <c r="R2096" i="5"/>
  <c r="J2096" i="5"/>
  <c r="I2149" i="5"/>
  <c r="H2149" i="5"/>
  <c r="F2149" i="5"/>
  <c r="R2149" i="5"/>
  <c r="J2149" i="5"/>
  <c r="X2149" i="5"/>
  <c r="H2236" i="5"/>
  <c r="F2236" i="5"/>
  <c r="X2236" i="5"/>
  <c r="R2236" i="5"/>
  <c r="J2236" i="5"/>
  <c r="I2236" i="5"/>
  <c r="F2084" i="5"/>
  <c r="X2084" i="5"/>
  <c r="R2084" i="5"/>
  <c r="J2084" i="5"/>
  <c r="I2084" i="5"/>
  <c r="H2084" i="5"/>
  <c r="I2089" i="5"/>
  <c r="H2089" i="5"/>
  <c r="F2089" i="5"/>
  <c r="R2089" i="5"/>
  <c r="J2089" i="5"/>
  <c r="X2089" i="5"/>
  <c r="I2053" i="5"/>
  <c r="H2053" i="5"/>
  <c r="F2053" i="5"/>
  <c r="X2053" i="5"/>
  <c r="R2053" i="5"/>
  <c r="J2053" i="5"/>
  <c r="I2137" i="5"/>
  <c r="H2137" i="5"/>
  <c r="F2137" i="5"/>
  <c r="R2137" i="5"/>
  <c r="J2137" i="5"/>
  <c r="X2137" i="5"/>
  <c r="F2076" i="5"/>
  <c r="R2076" i="5"/>
  <c r="J2076" i="5"/>
  <c r="I2076" i="5"/>
  <c r="H2076" i="5"/>
  <c r="X2076" i="5"/>
  <c r="F2068" i="5"/>
  <c r="R2068" i="5"/>
  <c r="J2068" i="5"/>
  <c r="I2068" i="5"/>
  <c r="H2068" i="5"/>
  <c r="X2068" i="5"/>
  <c r="F2060" i="5"/>
  <c r="R2060" i="5"/>
  <c r="J2060" i="5"/>
  <c r="I2060" i="5"/>
  <c r="H2060" i="5"/>
  <c r="X2060" i="5"/>
  <c r="F2052" i="5"/>
  <c r="R2052" i="5"/>
  <c r="J2052" i="5"/>
  <c r="I2052" i="5"/>
  <c r="H2052" i="5"/>
  <c r="X2052" i="5"/>
  <c r="R2024" i="5"/>
  <c r="J2024" i="5"/>
  <c r="I2024" i="5"/>
  <c r="H2024" i="5"/>
  <c r="F2024" i="5"/>
  <c r="X2024" i="5"/>
  <c r="F1870" i="5"/>
  <c r="X1870" i="5"/>
  <c r="R1870" i="5"/>
  <c r="J1870" i="5"/>
  <c r="I1870" i="5"/>
  <c r="H1870" i="5"/>
  <c r="I1932" i="5"/>
  <c r="H1932" i="5"/>
  <c r="F1932" i="5"/>
  <c r="J1932" i="5"/>
  <c r="X1932" i="5"/>
  <c r="R1932" i="5"/>
  <c r="R1964" i="5"/>
  <c r="J1964" i="5"/>
  <c r="I1964" i="5"/>
  <c r="H1964" i="5"/>
  <c r="F1964" i="5"/>
  <c r="X1964" i="5"/>
  <c r="I1859" i="5"/>
  <c r="H1859" i="5"/>
  <c r="F1859" i="5"/>
  <c r="X1859" i="5"/>
  <c r="R1859" i="5"/>
  <c r="J1859" i="5"/>
  <c r="J2261" i="5"/>
  <c r="I2261" i="5"/>
  <c r="H2261" i="5"/>
  <c r="X2261" i="5"/>
  <c r="R2261" i="5"/>
  <c r="F2261" i="5"/>
  <c r="R2032" i="5"/>
  <c r="J2032" i="5"/>
  <c r="I2032" i="5"/>
  <c r="H2032" i="5"/>
  <c r="F2032" i="5"/>
  <c r="X2032" i="5"/>
  <c r="X1817" i="5"/>
  <c r="R1817" i="5"/>
  <c r="F1817" i="5"/>
  <c r="J1817" i="5"/>
  <c r="I1817" i="5"/>
  <c r="H1817" i="5"/>
  <c r="H1801" i="5"/>
  <c r="F1801" i="5"/>
  <c r="X1801" i="5"/>
  <c r="R1801" i="5"/>
  <c r="J1801" i="5"/>
  <c r="I1801" i="5"/>
  <c r="H1769" i="5"/>
  <c r="F1769" i="5"/>
  <c r="X1769" i="5"/>
  <c r="R1769" i="5"/>
  <c r="J1769" i="5"/>
  <c r="I1769" i="5"/>
  <c r="F2080" i="5"/>
  <c r="X2080" i="5"/>
  <c r="R2080" i="5"/>
  <c r="J2080" i="5"/>
  <c r="I2080" i="5"/>
  <c r="H2080" i="5"/>
  <c r="X1878" i="5"/>
  <c r="J1878" i="5"/>
  <c r="R1878" i="5"/>
  <c r="I1878" i="5"/>
  <c r="H1878" i="5"/>
  <c r="F1878" i="5"/>
  <c r="H1761" i="5"/>
  <c r="F1761" i="5"/>
  <c r="X1761" i="5"/>
  <c r="R1761" i="5"/>
  <c r="I1761" i="5"/>
  <c r="J1761" i="5"/>
  <c r="R1743" i="5"/>
  <c r="H1743" i="5"/>
  <c r="F1743" i="5"/>
  <c r="X1743" i="5"/>
  <c r="J1743" i="5"/>
  <c r="I1743" i="5"/>
  <c r="I1720" i="5"/>
  <c r="H1720" i="5"/>
  <c r="F1720" i="5"/>
  <c r="X1720" i="5"/>
  <c r="J1720" i="5"/>
  <c r="R1720" i="5"/>
  <c r="I1704" i="5"/>
  <c r="H1704" i="5"/>
  <c r="F1704" i="5"/>
  <c r="X1704" i="5"/>
  <c r="R1704" i="5"/>
  <c r="J1704" i="5"/>
  <c r="I1688" i="5"/>
  <c r="H1688" i="5"/>
  <c r="F1688" i="5"/>
  <c r="X1688" i="5"/>
  <c r="R1688" i="5"/>
  <c r="J1688" i="5"/>
  <c r="I1672" i="5"/>
  <c r="H1672" i="5"/>
  <c r="F1672" i="5"/>
  <c r="X1672" i="5"/>
  <c r="R1672" i="5"/>
  <c r="J1672" i="5"/>
  <c r="I1656" i="5"/>
  <c r="H1656" i="5"/>
  <c r="F1656" i="5"/>
  <c r="X1656" i="5"/>
  <c r="R1656" i="5"/>
  <c r="J1656" i="5"/>
  <c r="I1640" i="5"/>
  <c r="H1640" i="5"/>
  <c r="F1640" i="5"/>
  <c r="X1640" i="5"/>
  <c r="R1640" i="5"/>
  <c r="J1640" i="5"/>
  <c r="H1624" i="5"/>
  <c r="F1624" i="5"/>
  <c r="X1624" i="5"/>
  <c r="R1624" i="5"/>
  <c r="J1624" i="5"/>
  <c r="I1624" i="5"/>
  <c r="F1608" i="5"/>
  <c r="X1608" i="5"/>
  <c r="R1608" i="5"/>
  <c r="J1608" i="5"/>
  <c r="I1608" i="5"/>
  <c r="H1608" i="5"/>
  <c r="F1592" i="5"/>
  <c r="X1592" i="5"/>
  <c r="R1592" i="5"/>
  <c r="J1592" i="5"/>
  <c r="I1592" i="5"/>
  <c r="H1592" i="5"/>
  <c r="F1576" i="5"/>
  <c r="X1576" i="5"/>
  <c r="R1576" i="5"/>
  <c r="J1576" i="5"/>
  <c r="I1576" i="5"/>
  <c r="H1576" i="5"/>
  <c r="F1560" i="5"/>
  <c r="X1560" i="5"/>
  <c r="R1560" i="5"/>
  <c r="J1560" i="5"/>
  <c r="I1560" i="5"/>
  <c r="H1560" i="5"/>
  <c r="R1844" i="5"/>
  <c r="J1844" i="5"/>
  <c r="I1844" i="5"/>
  <c r="H1844" i="5"/>
  <c r="F1844" i="5"/>
  <c r="X1844" i="5"/>
  <c r="X1740" i="5"/>
  <c r="I1740" i="5"/>
  <c r="J1740" i="5"/>
  <c r="H1740" i="5"/>
  <c r="F1740" i="5"/>
  <c r="R1740" i="5"/>
  <c r="R1622" i="5"/>
  <c r="J1622" i="5"/>
  <c r="I1622" i="5"/>
  <c r="H1622" i="5"/>
  <c r="F1622" i="5"/>
  <c r="X1622" i="5"/>
  <c r="R1697" i="5"/>
  <c r="J1697" i="5"/>
  <c r="I1697" i="5"/>
  <c r="H1697" i="5"/>
  <c r="F1697" i="5"/>
  <c r="X1697" i="5"/>
  <c r="R1661" i="5"/>
  <c r="J1661" i="5"/>
  <c r="I1661" i="5"/>
  <c r="H1661" i="5"/>
  <c r="F1661" i="5"/>
  <c r="X1661" i="5"/>
  <c r="R1689" i="5"/>
  <c r="J1689" i="5"/>
  <c r="I1689" i="5"/>
  <c r="H1689" i="5"/>
  <c r="F1689" i="5"/>
  <c r="X1689" i="5"/>
  <c r="R1546" i="5"/>
  <c r="J1546" i="5"/>
  <c r="H1546" i="5"/>
  <c r="I1546" i="5"/>
  <c r="F1546" i="5"/>
  <c r="X1546" i="5"/>
  <c r="I1609" i="5"/>
  <c r="H1609" i="5"/>
  <c r="F1609" i="5"/>
  <c r="R1609" i="5"/>
  <c r="J1609" i="5"/>
  <c r="X1609" i="5"/>
  <c r="I1577" i="5"/>
  <c r="H1577" i="5"/>
  <c r="F1577" i="5"/>
  <c r="R1577" i="5"/>
  <c r="J1577" i="5"/>
  <c r="X1577" i="5"/>
  <c r="R1336" i="5"/>
  <c r="H1336" i="5"/>
  <c r="F1336" i="5"/>
  <c r="X1336" i="5"/>
  <c r="J1336" i="5"/>
  <c r="I1336" i="5"/>
  <c r="R1570" i="5"/>
  <c r="J1570" i="5"/>
  <c r="I1570" i="5"/>
  <c r="H1570" i="5"/>
  <c r="F1570" i="5"/>
  <c r="X1570" i="5"/>
  <c r="R1358" i="5"/>
  <c r="J1358" i="5"/>
  <c r="H1358" i="5"/>
  <c r="F1358" i="5"/>
  <c r="I1358" i="5"/>
  <c r="X1358" i="5"/>
  <c r="F1397" i="5"/>
  <c r="R1397" i="5"/>
  <c r="J1397" i="5"/>
  <c r="I1397" i="5"/>
  <c r="X1397" i="5"/>
  <c r="H1397" i="5"/>
  <c r="I1526" i="5"/>
  <c r="H1526" i="5"/>
  <c r="F1526" i="5"/>
  <c r="X1526" i="5"/>
  <c r="R1526" i="5"/>
  <c r="J1526" i="5"/>
  <c r="X1132" i="5"/>
  <c r="H1132" i="5"/>
  <c r="F1132" i="5"/>
  <c r="R1132" i="5"/>
  <c r="I1132" i="5"/>
  <c r="J1132" i="5"/>
  <c r="J1625" i="5"/>
  <c r="I1625" i="5"/>
  <c r="H1625" i="5"/>
  <c r="F1625" i="5"/>
  <c r="X1625" i="5"/>
  <c r="R1625" i="5"/>
  <c r="R1558" i="5"/>
  <c r="J1558" i="5"/>
  <c r="I1558" i="5"/>
  <c r="H1558" i="5"/>
  <c r="F1558" i="5"/>
  <c r="X1558" i="5"/>
  <c r="H1205" i="5"/>
  <c r="R1205" i="5"/>
  <c r="J1205" i="5"/>
  <c r="I1205" i="5"/>
  <c r="F1205" i="5"/>
  <c r="X1205" i="5"/>
  <c r="H1106" i="5"/>
  <c r="F1106" i="5"/>
  <c r="X1106" i="5"/>
  <c r="R1106" i="5"/>
  <c r="I1106" i="5"/>
  <c r="J1106" i="5"/>
  <c r="H1042" i="5"/>
  <c r="F1042" i="5"/>
  <c r="X1042" i="5"/>
  <c r="R1042" i="5"/>
  <c r="I1042" i="5"/>
  <c r="J1042" i="5"/>
  <c r="F1396" i="5"/>
  <c r="R1396" i="5"/>
  <c r="J1396" i="5"/>
  <c r="I1396" i="5"/>
  <c r="H1396" i="5"/>
  <c r="X1396" i="5"/>
  <c r="R1366" i="5"/>
  <c r="J1366" i="5"/>
  <c r="H1366" i="5"/>
  <c r="F1366" i="5"/>
  <c r="X1366" i="5"/>
  <c r="I1366" i="5"/>
  <c r="I1321" i="5"/>
  <c r="H1321" i="5"/>
  <c r="R1321" i="5"/>
  <c r="J1321" i="5"/>
  <c r="F1321" i="5"/>
  <c r="X1321" i="5"/>
  <c r="I1289" i="5"/>
  <c r="H1289" i="5"/>
  <c r="R1289" i="5"/>
  <c r="J1289" i="5"/>
  <c r="F1289" i="5"/>
  <c r="X1289" i="5"/>
  <c r="I1257" i="5"/>
  <c r="H1257" i="5"/>
  <c r="R1257" i="5"/>
  <c r="J1257" i="5"/>
  <c r="F1257" i="5"/>
  <c r="X1257" i="5"/>
  <c r="F1348" i="5"/>
  <c r="R1348" i="5"/>
  <c r="J1348" i="5"/>
  <c r="I1348" i="5"/>
  <c r="H1348" i="5"/>
  <c r="X1348" i="5"/>
  <c r="F1328" i="5"/>
  <c r="X1328" i="5"/>
  <c r="R1328" i="5"/>
  <c r="J1328" i="5"/>
  <c r="I1328" i="5"/>
  <c r="H1328" i="5"/>
  <c r="F1320" i="5"/>
  <c r="X1320" i="5"/>
  <c r="R1320" i="5"/>
  <c r="J1320" i="5"/>
  <c r="I1320" i="5"/>
  <c r="H1320" i="5"/>
  <c r="F1312" i="5"/>
  <c r="X1312" i="5"/>
  <c r="R1312" i="5"/>
  <c r="J1312" i="5"/>
  <c r="I1312" i="5"/>
  <c r="H1312" i="5"/>
  <c r="F1304" i="5"/>
  <c r="X1304" i="5"/>
  <c r="R1304" i="5"/>
  <c r="J1304" i="5"/>
  <c r="I1304" i="5"/>
  <c r="H1304" i="5"/>
  <c r="F1296" i="5"/>
  <c r="X1296" i="5"/>
  <c r="R1296" i="5"/>
  <c r="J1296" i="5"/>
  <c r="I1296" i="5"/>
  <c r="H1296" i="5"/>
  <c r="F1288" i="5"/>
  <c r="X1288" i="5"/>
  <c r="R1288" i="5"/>
  <c r="J1288" i="5"/>
  <c r="I1288" i="5"/>
  <c r="H1288" i="5"/>
  <c r="F1280" i="5"/>
  <c r="X1280" i="5"/>
  <c r="R1280" i="5"/>
  <c r="J1280" i="5"/>
  <c r="I1280" i="5"/>
  <c r="H1280" i="5"/>
  <c r="F1272" i="5"/>
  <c r="X1272" i="5"/>
  <c r="R1272" i="5"/>
  <c r="J1272" i="5"/>
  <c r="I1272" i="5"/>
  <c r="H1272" i="5"/>
  <c r="H1010" i="5"/>
  <c r="F1010" i="5"/>
  <c r="X1010" i="5"/>
  <c r="R1010" i="5"/>
  <c r="J1010" i="5"/>
  <c r="I1010" i="5"/>
  <c r="H1229" i="5"/>
  <c r="R1229" i="5"/>
  <c r="J1229" i="5"/>
  <c r="F1229" i="5"/>
  <c r="X1229" i="5"/>
  <c r="I1229" i="5"/>
  <c r="X909" i="5"/>
  <c r="R909" i="5"/>
  <c r="I909" i="5"/>
  <c r="H909" i="5"/>
  <c r="F909" i="5"/>
  <c r="J909" i="5"/>
  <c r="X898" i="5"/>
  <c r="R898" i="5"/>
  <c r="I898" i="5"/>
  <c r="F898" i="5"/>
  <c r="J898" i="5"/>
  <c r="H898" i="5"/>
  <c r="H1002" i="5"/>
  <c r="F1002" i="5"/>
  <c r="X1002" i="5"/>
  <c r="R1002" i="5"/>
  <c r="J1002" i="5"/>
  <c r="I1002" i="5"/>
  <c r="X893" i="5"/>
  <c r="R893" i="5"/>
  <c r="I893" i="5"/>
  <c r="H893" i="5"/>
  <c r="F893" i="5"/>
  <c r="J893" i="5"/>
  <c r="J1031" i="5"/>
  <c r="I1031" i="5"/>
  <c r="H1031" i="5"/>
  <c r="X1031" i="5"/>
  <c r="R1031" i="5"/>
  <c r="F1031" i="5"/>
  <c r="J1079" i="5"/>
  <c r="I1079" i="5"/>
  <c r="H1079" i="5"/>
  <c r="X1079" i="5"/>
  <c r="R1079" i="5"/>
  <c r="F1079" i="5"/>
  <c r="X910" i="5"/>
  <c r="R910" i="5"/>
  <c r="J910" i="5"/>
  <c r="I910" i="5"/>
  <c r="F910" i="5"/>
  <c r="H910" i="5"/>
  <c r="R856" i="5"/>
  <c r="I856" i="5"/>
  <c r="H856" i="5"/>
  <c r="X856" i="5"/>
  <c r="J856" i="5"/>
  <c r="F856" i="5"/>
  <c r="J821" i="5"/>
  <c r="I821" i="5"/>
  <c r="X821" i="5"/>
  <c r="F821" i="5"/>
  <c r="R821" i="5"/>
  <c r="H821" i="5"/>
  <c r="X866" i="5"/>
  <c r="R866" i="5"/>
  <c r="I866" i="5"/>
  <c r="F866" i="5"/>
  <c r="J866" i="5"/>
  <c r="H866" i="5"/>
  <c r="X905" i="5"/>
  <c r="R905" i="5"/>
  <c r="I905" i="5"/>
  <c r="J905" i="5"/>
  <c r="H905" i="5"/>
  <c r="F905" i="5"/>
  <c r="J693" i="5"/>
  <c r="I693" i="5"/>
  <c r="X693" i="5"/>
  <c r="F693" i="5"/>
  <c r="R693" i="5"/>
  <c r="H693" i="5"/>
  <c r="I663" i="5"/>
  <c r="H663" i="5"/>
  <c r="F663" i="5"/>
  <c r="X663" i="5"/>
  <c r="R663" i="5"/>
  <c r="J663" i="5"/>
  <c r="I631" i="5"/>
  <c r="H631" i="5"/>
  <c r="F631" i="5"/>
  <c r="X631" i="5"/>
  <c r="R631" i="5"/>
  <c r="J631" i="5"/>
  <c r="I599" i="5"/>
  <c r="H599" i="5"/>
  <c r="F599" i="5"/>
  <c r="R599" i="5"/>
  <c r="J599" i="5"/>
  <c r="R589" i="5"/>
  <c r="J589" i="5"/>
  <c r="F589" i="5"/>
  <c r="I589" i="5"/>
  <c r="H589" i="5"/>
  <c r="H575" i="5"/>
  <c r="F575" i="5"/>
  <c r="R575" i="5"/>
  <c r="J575" i="5"/>
  <c r="I575" i="5"/>
  <c r="I532" i="5"/>
  <c r="H532" i="5"/>
  <c r="F532" i="5"/>
  <c r="R532" i="5"/>
  <c r="J532" i="5"/>
  <c r="F535" i="5"/>
  <c r="R535" i="5"/>
  <c r="J535" i="5"/>
  <c r="I535" i="5"/>
  <c r="H535" i="5"/>
  <c r="I536" i="5"/>
  <c r="H536" i="5"/>
  <c r="J536" i="5"/>
  <c r="F536" i="5"/>
  <c r="R536" i="5"/>
  <c r="I520" i="5"/>
  <c r="H520" i="5"/>
  <c r="J520" i="5"/>
  <c r="F520" i="5"/>
  <c r="R520" i="5"/>
  <c r="I504" i="5"/>
  <c r="H504" i="5"/>
  <c r="J504" i="5"/>
  <c r="F504" i="5"/>
  <c r="R504" i="5"/>
  <c r="I488" i="5"/>
  <c r="H488" i="5"/>
  <c r="J488" i="5"/>
  <c r="F488" i="5"/>
  <c r="R488" i="5"/>
  <c r="R396" i="5"/>
  <c r="J396" i="5"/>
  <c r="I396" i="5"/>
  <c r="H396" i="5"/>
  <c r="F396" i="5"/>
  <c r="R360" i="5"/>
  <c r="I360" i="5"/>
  <c r="H360" i="5"/>
  <c r="F360" i="5"/>
  <c r="J360" i="5"/>
  <c r="J326" i="5"/>
  <c r="F326" i="5"/>
  <c r="R326" i="5"/>
  <c r="I326" i="5"/>
  <c r="H326" i="5"/>
  <c r="G61" i="4"/>
  <c r="G31" i="4"/>
  <c r="G49" i="4"/>
  <c r="G43" i="4"/>
  <c r="G37" i="4"/>
  <c r="G67" i="4"/>
  <c r="G74" i="4"/>
  <c r="G55" i="4"/>
  <c r="F2420" i="5"/>
  <c r="X2420" i="5"/>
  <c r="R2420" i="5"/>
  <c r="I2420" i="5"/>
  <c r="H2420" i="5"/>
  <c r="J2420" i="5"/>
  <c r="R2394" i="5"/>
  <c r="J2394" i="5"/>
  <c r="I2394" i="5"/>
  <c r="F2394" i="5"/>
  <c r="X2394" i="5"/>
  <c r="H2394" i="5"/>
  <c r="H2329" i="5"/>
  <c r="F2329" i="5"/>
  <c r="X2329" i="5"/>
  <c r="R2329" i="5"/>
  <c r="I2329" i="5"/>
  <c r="J2329" i="5"/>
  <c r="H2325" i="5"/>
  <c r="F2325" i="5"/>
  <c r="X2325" i="5"/>
  <c r="I2325" i="5"/>
  <c r="R2325" i="5"/>
  <c r="J2325" i="5"/>
  <c r="I2290" i="5"/>
  <c r="J2290" i="5"/>
  <c r="H2290" i="5"/>
  <c r="F2290" i="5"/>
  <c r="X2290" i="5"/>
  <c r="R2290" i="5"/>
  <c r="X2288" i="5"/>
  <c r="R2288" i="5"/>
  <c r="I2288" i="5"/>
  <c r="J2288" i="5"/>
  <c r="H2288" i="5"/>
  <c r="F2288" i="5"/>
  <c r="H2121" i="5"/>
  <c r="F2121" i="5"/>
  <c r="X2121" i="5"/>
  <c r="R2121" i="5"/>
  <c r="J2121" i="5"/>
  <c r="I2121" i="5"/>
  <c r="R2279" i="5"/>
  <c r="I2279" i="5"/>
  <c r="H2279" i="5"/>
  <c r="F2279" i="5"/>
  <c r="X2279" i="5"/>
  <c r="J2279" i="5"/>
  <c r="I2097" i="5"/>
  <c r="H2097" i="5"/>
  <c r="F2097" i="5"/>
  <c r="R2097" i="5"/>
  <c r="J2097" i="5"/>
  <c r="X2097" i="5"/>
  <c r="R1956" i="5"/>
  <c r="J1956" i="5"/>
  <c r="I1956" i="5"/>
  <c r="H1956" i="5"/>
  <c r="F1956" i="5"/>
  <c r="X1956" i="5"/>
  <c r="I1835" i="5"/>
  <c r="F1835" i="5"/>
  <c r="X1835" i="5"/>
  <c r="R1835" i="5"/>
  <c r="J1835" i="5"/>
  <c r="H1835" i="5"/>
  <c r="R1968" i="5"/>
  <c r="J1968" i="5"/>
  <c r="I1968" i="5"/>
  <c r="H1968" i="5"/>
  <c r="F1968" i="5"/>
  <c r="X1968" i="5"/>
  <c r="X1886" i="5"/>
  <c r="J1886" i="5"/>
  <c r="R1886" i="5"/>
  <c r="I1886" i="5"/>
  <c r="H1886" i="5"/>
  <c r="F1886" i="5"/>
  <c r="J1794" i="5"/>
  <c r="I1794" i="5"/>
  <c r="H1794" i="5"/>
  <c r="F1794" i="5"/>
  <c r="X1794" i="5"/>
  <c r="R1794" i="5"/>
  <c r="J1786" i="5"/>
  <c r="I1786" i="5"/>
  <c r="H1786" i="5"/>
  <c r="F1786" i="5"/>
  <c r="X1786" i="5"/>
  <c r="R1786" i="5"/>
  <c r="J1778" i="5"/>
  <c r="I1778" i="5"/>
  <c r="H1778" i="5"/>
  <c r="F1778" i="5"/>
  <c r="X1778" i="5"/>
  <c r="R1778" i="5"/>
  <c r="I1724" i="5"/>
  <c r="H1724" i="5"/>
  <c r="F1724" i="5"/>
  <c r="X1724" i="5"/>
  <c r="J1724" i="5"/>
  <c r="R1724" i="5"/>
  <c r="I1692" i="5"/>
  <c r="H1692" i="5"/>
  <c r="F1692" i="5"/>
  <c r="X1692" i="5"/>
  <c r="J1692" i="5"/>
  <c r="R1692" i="5"/>
  <c r="I1644" i="5"/>
  <c r="H1644" i="5"/>
  <c r="F1644" i="5"/>
  <c r="X1644" i="5"/>
  <c r="R1644" i="5"/>
  <c r="J1644" i="5"/>
  <c r="F1612" i="5"/>
  <c r="X1612" i="5"/>
  <c r="R1612" i="5"/>
  <c r="J1612" i="5"/>
  <c r="I1612" i="5"/>
  <c r="H1612" i="5"/>
  <c r="F1580" i="5"/>
  <c r="X1580" i="5"/>
  <c r="R1580" i="5"/>
  <c r="J1580" i="5"/>
  <c r="I1580" i="5"/>
  <c r="H1580" i="5"/>
  <c r="R1657" i="5"/>
  <c r="J1657" i="5"/>
  <c r="I1657" i="5"/>
  <c r="H1657" i="5"/>
  <c r="F1657" i="5"/>
  <c r="X1657" i="5"/>
  <c r="R1677" i="5"/>
  <c r="J1677" i="5"/>
  <c r="I1677" i="5"/>
  <c r="H1677" i="5"/>
  <c r="F1677" i="5"/>
  <c r="X1677" i="5"/>
  <c r="I1569" i="5"/>
  <c r="H1569" i="5"/>
  <c r="F1569" i="5"/>
  <c r="R1569" i="5"/>
  <c r="J1569" i="5"/>
  <c r="X1569" i="5"/>
  <c r="R1483" i="5"/>
  <c r="J1483" i="5"/>
  <c r="H1483" i="5"/>
  <c r="I1483" i="5"/>
  <c r="F1483" i="5"/>
  <c r="X1483" i="5"/>
  <c r="H1454" i="5"/>
  <c r="F1454" i="5"/>
  <c r="X1454" i="5"/>
  <c r="I1454" i="5"/>
  <c r="R1454" i="5"/>
  <c r="J1454" i="5"/>
  <c r="I1530" i="5"/>
  <c r="H1530" i="5"/>
  <c r="F1530" i="5"/>
  <c r="X1530" i="5"/>
  <c r="J1530" i="5"/>
  <c r="R1530" i="5"/>
  <c r="R1610" i="5"/>
  <c r="J1610" i="5"/>
  <c r="I1610" i="5"/>
  <c r="H1610" i="5"/>
  <c r="F1610" i="5"/>
  <c r="X1610" i="5"/>
  <c r="J1459" i="5"/>
  <c r="H1459" i="5"/>
  <c r="I1459" i="5"/>
  <c r="F1459" i="5"/>
  <c r="R1459" i="5"/>
  <c r="X1459" i="5"/>
  <c r="H1233" i="5"/>
  <c r="F1233" i="5"/>
  <c r="X1233" i="5"/>
  <c r="R1233" i="5"/>
  <c r="J1233" i="5"/>
  <c r="I1233" i="5"/>
  <c r="H1169" i="5"/>
  <c r="F1169" i="5"/>
  <c r="X1169" i="5"/>
  <c r="R1169" i="5"/>
  <c r="J1169" i="5"/>
  <c r="I1169" i="5"/>
  <c r="R1499" i="5"/>
  <c r="J1499" i="5"/>
  <c r="H1499" i="5"/>
  <c r="I1499" i="5"/>
  <c r="F1499" i="5"/>
  <c r="X1499" i="5"/>
  <c r="F1384" i="5"/>
  <c r="R1384" i="5"/>
  <c r="J1384" i="5"/>
  <c r="I1384" i="5"/>
  <c r="H1384" i="5"/>
  <c r="X1384" i="5"/>
  <c r="R1594" i="5"/>
  <c r="J1594" i="5"/>
  <c r="I1594" i="5"/>
  <c r="H1594" i="5"/>
  <c r="F1594" i="5"/>
  <c r="X1594" i="5"/>
  <c r="F1172" i="5"/>
  <c r="X1172" i="5"/>
  <c r="R1172" i="5"/>
  <c r="J1172" i="5"/>
  <c r="H1172" i="5"/>
  <c r="I1172" i="5"/>
  <c r="H1090" i="5"/>
  <c r="F1090" i="5"/>
  <c r="X1090" i="5"/>
  <c r="R1090" i="5"/>
  <c r="I1090" i="5"/>
  <c r="J1090" i="5"/>
  <c r="H1026" i="5"/>
  <c r="F1026" i="5"/>
  <c r="X1026" i="5"/>
  <c r="R1026" i="5"/>
  <c r="J1026" i="5"/>
  <c r="I1026" i="5"/>
  <c r="F1405" i="5"/>
  <c r="R1405" i="5"/>
  <c r="J1405" i="5"/>
  <c r="I1405" i="5"/>
  <c r="X1405" i="5"/>
  <c r="H1405" i="5"/>
  <c r="I1329" i="5"/>
  <c r="H1329" i="5"/>
  <c r="R1329" i="5"/>
  <c r="J1329" i="5"/>
  <c r="F1329" i="5"/>
  <c r="X1329" i="5"/>
  <c r="I1297" i="5"/>
  <c r="H1297" i="5"/>
  <c r="R1297" i="5"/>
  <c r="J1297" i="5"/>
  <c r="F1297" i="5"/>
  <c r="X1297" i="5"/>
  <c r="I1265" i="5"/>
  <c r="H1265" i="5"/>
  <c r="R1265" i="5"/>
  <c r="J1265" i="5"/>
  <c r="F1265" i="5"/>
  <c r="X1265" i="5"/>
  <c r="F1200" i="5"/>
  <c r="X1200" i="5"/>
  <c r="J1200" i="5"/>
  <c r="I1200" i="5"/>
  <c r="H1200" i="5"/>
  <c r="R1200" i="5"/>
  <c r="H1126" i="5"/>
  <c r="F1126" i="5"/>
  <c r="X1126" i="5"/>
  <c r="R1126" i="5"/>
  <c r="J1126" i="5"/>
  <c r="I1126" i="5"/>
  <c r="H1094" i="5"/>
  <c r="F1094" i="5"/>
  <c r="X1094" i="5"/>
  <c r="R1094" i="5"/>
  <c r="J1094" i="5"/>
  <c r="I1094" i="5"/>
  <c r="H1062" i="5"/>
  <c r="F1062" i="5"/>
  <c r="X1062" i="5"/>
  <c r="R1062" i="5"/>
  <c r="J1062" i="5"/>
  <c r="I1062" i="5"/>
  <c r="R1586" i="5"/>
  <c r="J1586" i="5"/>
  <c r="I1586" i="5"/>
  <c r="H1586" i="5"/>
  <c r="F1586" i="5"/>
  <c r="X1586" i="5"/>
  <c r="R1382" i="5"/>
  <c r="J1382" i="5"/>
  <c r="H1382" i="5"/>
  <c r="F1382" i="5"/>
  <c r="X1382" i="5"/>
  <c r="I1382" i="5"/>
  <c r="X925" i="5"/>
  <c r="R925" i="5"/>
  <c r="I925" i="5"/>
  <c r="H925" i="5"/>
  <c r="F925" i="5"/>
  <c r="J925" i="5"/>
  <c r="H1193" i="5"/>
  <c r="J1193" i="5"/>
  <c r="I1193" i="5"/>
  <c r="F1193" i="5"/>
  <c r="X1193" i="5"/>
  <c r="R1193" i="5"/>
  <c r="F970" i="5"/>
  <c r="X970" i="5"/>
  <c r="R970" i="5"/>
  <c r="J970" i="5"/>
  <c r="I970" i="5"/>
  <c r="H970" i="5"/>
  <c r="R928" i="5"/>
  <c r="I928" i="5"/>
  <c r="J928" i="5"/>
  <c r="H928" i="5"/>
  <c r="F928" i="5"/>
  <c r="X928" i="5"/>
  <c r="J983" i="5"/>
  <c r="I983" i="5"/>
  <c r="H983" i="5"/>
  <c r="X983" i="5"/>
  <c r="R983" i="5"/>
  <c r="F983" i="5"/>
  <c r="F835" i="5"/>
  <c r="X835" i="5"/>
  <c r="R835" i="5"/>
  <c r="I835" i="5"/>
  <c r="J835" i="5"/>
  <c r="H835" i="5"/>
  <c r="I655" i="5"/>
  <c r="H655" i="5"/>
  <c r="F655" i="5"/>
  <c r="X655" i="5"/>
  <c r="R655" i="5"/>
  <c r="J655" i="5"/>
  <c r="X673" i="5"/>
  <c r="R673" i="5"/>
  <c r="J673" i="5"/>
  <c r="I673" i="5"/>
  <c r="H673" i="5"/>
  <c r="F673" i="5"/>
  <c r="X657" i="5"/>
  <c r="R657" i="5"/>
  <c r="J657" i="5"/>
  <c r="I657" i="5"/>
  <c r="H657" i="5"/>
  <c r="F657" i="5"/>
  <c r="X641" i="5"/>
  <c r="R641" i="5"/>
  <c r="J641" i="5"/>
  <c r="I641" i="5"/>
  <c r="H641" i="5"/>
  <c r="F641" i="5"/>
  <c r="X625" i="5"/>
  <c r="R625" i="5"/>
  <c r="J625" i="5"/>
  <c r="I625" i="5"/>
  <c r="H625" i="5"/>
  <c r="F625" i="5"/>
  <c r="R609" i="5"/>
  <c r="J609" i="5"/>
  <c r="I609" i="5"/>
  <c r="H609" i="5"/>
  <c r="F609" i="5"/>
  <c r="I500" i="5"/>
  <c r="H500" i="5"/>
  <c r="F500" i="5"/>
  <c r="R500" i="5"/>
  <c r="J500" i="5"/>
  <c r="F2416" i="5"/>
  <c r="X2416" i="5"/>
  <c r="R2416" i="5"/>
  <c r="J2416" i="5"/>
  <c r="I2416" i="5"/>
  <c r="H2416" i="5"/>
  <c r="J2466" i="5"/>
  <c r="I2466" i="5"/>
  <c r="R2466" i="5"/>
  <c r="H2466" i="5"/>
  <c r="F2466" i="5"/>
  <c r="X2466" i="5"/>
  <c r="I2405" i="5"/>
  <c r="H2405" i="5"/>
  <c r="F2405" i="5"/>
  <c r="J2405" i="5"/>
  <c r="X2405" i="5"/>
  <c r="R2405" i="5"/>
  <c r="I2429" i="5"/>
  <c r="H2429" i="5"/>
  <c r="F2429" i="5"/>
  <c r="X2429" i="5"/>
  <c r="J2429" i="5"/>
  <c r="R2429" i="5"/>
  <c r="H2345" i="5"/>
  <c r="F2345" i="5"/>
  <c r="X2345" i="5"/>
  <c r="R2345" i="5"/>
  <c r="J2345" i="5"/>
  <c r="I2345" i="5"/>
  <c r="I2109" i="5"/>
  <c r="H2109" i="5"/>
  <c r="F2109" i="5"/>
  <c r="R2109" i="5"/>
  <c r="J2109" i="5"/>
  <c r="X2109" i="5"/>
  <c r="X1736" i="5"/>
  <c r="I1736" i="5"/>
  <c r="R1736" i="5"/>
  <c r="J1736" i="5"/>
  <c r="H1736" i="5"/>
  <c r="F1736" i="5"/>
  <c r="R1709" i="5"/>
  <c r="J1709" i="5"/>
  <c r="I1709" i="5"/>
  <c r="H1709" i="5"/>
  <c r="F1709" i="5"/>
  <c r="X1709" i="5"/>
  <c r="R1673" i="5"/>
  <c r="J1673" i="5"/>
  <c r="I1673" i="5"/>
  <c r="H1673" i="5"/>
  <c r="F1673" i="5"/>
  <c r="X1673" i="5"/>
  <c r="J1399" i="5"/>
  <c r="I1399" i="5"/>
  <c r="R1399" i="5"/>
  <c r="H1399" i="5"/>
  <c r="F1399" i="5"/>
  <c r="X1399" i="5"/>
  <c r="I1293" i="5"/>
  <c r="H1293" i="5"/>
  <c r="R1293" i="5"/>
  <c r="J1293" i="5"/>
  <c r="F1293" i="5"/>
  <c r="X1293" i="5"/>
  <c r="F962" i="5"/>
  <c r="X962" i="5"/>
  <c r="R962" i="5"/>
  <c r="I962" i="5"/>
  <c r="H962" i="5"/>
  <c r="J962" i="5"/>
  <c r="F958" i="5"/>
  <c r="X958" i="5"/>
  <c r="R958" i="5"/>
  <c r="H958" i="5"/>
  <c r="J958" i="5"/>
  <c r="I958" i="5"/>
  <c r="X882" i="5"/>
  <c r="R882" i="5"/>
  <c r="I882" i="5"/>
  <c r="F882" i="5"/>
  <c r="J882" i="5"/>
  <c r="H882" i="5"/>
  <c r="I675" i="5"/>
  <c r="H675" i="5"/>
  <c r="F675" i="5"/>
  <c r="X675" i="5"/>
  <c r="R675" i="5"/>
  <c r="J675" i="5"/>
  <c r="I643" i="5"/>
  <c r="H643" i="5"/>
  <c r="F643" i="5"/>
  <c r="X643" i="5"/>
  <c r="R643" i="5"/>
  <c r="J643" i="5"/>
  <c r="I516" i="5"/>
  <c r="H516" i="5"/>
  <c r="F516" i="5"/>
  <c r="R516" i="5"/>
  <c r="J516" i="5"/>
  <c r="F491" i="5"/>
  <c r="R491" i="5"/>
  <c r="J491" i="5"/>
  <c r="I491" i="5"/>
  <c r="H491" i="5"/>
  <c r="R440" i="5"/>
  <c r="J440" i="5"/>
  <c r="I440" i="5"/>
  <c r="H440" i="5"/>
  <c r="F440" i="5"/>
  <c r="R408" i="5"/>
  <c r="J408" i="5"/>
  <c r="I408" i="5"/>
  <c r="H408" i="5"/>
  <c r="F408" i="5"/>
  <c r="A25" i="6"/>
  <c r="B57" i="4"/>
  <c r="A40" i="6"/>
  <c r="B51" i="4"/>
  <c r="A35" i="6"/>
  <c r="B69" i="4"/>
  <c r="A50" i="6"/>
  <c r="B63" i="4"/>
  <c r="A45" i="6"/>
  <c r="F67" i="6"/>
  <c r="F31" i="6"/>
  <c r="F46" i="6"/>
  <c r="F41" i="6"/>
  <c r="H41" i="6"/>
  <c r="D41" i="6"/>
  <c r="F36" i="6"/>
  <c r="H36" i="6"/>
  <c r="D36" i="6"/>
  <c r="F51" i="6"/>
  <c r="H51" i="6"/>
  <c r="D51" i="6"/>
  <c r="J2477" i="5"/>
  <c r="I2477" i="5"/>
  <c r="X2477" i="5"/>
  <c r="R2477" i="5"/>
  <c r="H2477" i="5"/>
  <c r="F2477" i="5"/>
  <c r="F45" i="6"/>
  <c r="H45" i="6"/>
  <c r="D45" i="6"/>
  <c r="F66" i="6"/>
  <c r="F50" i="6"/>
  <c r="H50" i="6"/>
  <c r="D50" i="6"/>
  <c r="F30" i="6"/>
  <c r="H25" i="6"/>
  <c r="F35" i="6"/>
  <c r="F40" i="6"/>
  <c r="F2408" i="5"/>
  <c r="X2408" i="5"/>
  <c r="R2408" i="5"/>
  <c r="J2408" i="5"/>
  <c r="I2408" i="5"/>
  <c r="H2408" i="5"/>
  <c r="J2489" i="5"/>
  <c r="I2489" i="5"/>
  <c r="H2489" i="5"/>
  <c r="F2489" i="5"/>
  <c r="X2489" i="5"/>
  <c r="R2489" i="5"/>
  <c r="I2401" i="5"/>
  <c r="H2401" i="5"/>
  <c r="F2401" i="5"/>
  <c r="R2401" i="5"/>
  <c r="J2401" i="5"/>
  <c r="X2401" i="5"/>
  <c r="H2385" i="5"/>
  <c r="I2385" i="5"/>
  <c r="F2385" i="5"/>
  <c r="R2385" i="5"/>
  <c r="J2385" i="5"/>
  <c r="X2385" i="5"/>
  <c r="R2402" i="5"/>
  <c r="J2402" i="5"/>
  <c r="I2402" i="5"/>
  <c r="H2402" i="5"/>
  <c r="F2402" i="5"/>
  <c r="X2402" i="5"/>
  <c r="F2396" i="5"/>
  <c r="X2396" i="5"/>
  <c r="R2396" i="5"/>
  <c r="J2396" i="5"/>
  <c r="I2396" i="5"/>
  <c r="H2396" i="5"/>
  <c r="J2368" i="5"/>
  <c r="H2368" i="5"/>
  <c r="F2368" i="5"/>
  <c r="X2368" i="5"/>
  <c r="R2368" i="5"/>
  <c r="I2368" i="5"/>
  <c r="F2468" i="5"/>
  <c r="X2468" i="5"/>
  <c r="R2468" i="5"/>
  <c r="J2468" i="5"/>
  <c r="I2468" i="5"/>
  <c r="H2468" i="5"/>
  <c r="H2337" i="5"/>
  <c r="F2337" i="5"/>
  <c r="X2337" i="5"/>
  <c r="R2337" i="5"/>
  <c r="J2337" i="5"/>
  <c r="I2337" i="5"/>
  <c r="F2313" i="5"/>
  <c r="X2313" i="5"/>
  <c r="R2313" i="5"/>
  <c r="H2313" i="5"/>
  <c r="I2313" i="5"/>
  <c r="J2313" i="5"/>
  <c r="R2422" i="5"/>
  <c r="J2422" i="5"/>
  <c r="I2422" i="5"/>
  <c r="H2422" i="5"/>
  <c r="F2422" i="5"/>
  <c r="X2422" i="5"/>
  <c r="J2342" i="5"/>
  <c r="I2342" i="5"/>
  <c r="H2342" i="5"/>
  <c r="X2342" i="5"/>
  <c r="F2342" i="5"/>
  <c r="R2342" i="5"/>
  <c r="I2274" i="5"/>
  <c r="H2274" i="5"/>
  <c r="R2274" i="5"/>
  <c r="J2274" i="5"/>
  <c r="F2274" i="5"/>
  <c r="X2274" i="5"/>
  <c r="H2260" i="5"/>
  <c r="F2260" i="5"/>
  <c r="X2260" i="5"/>
  <c r="R2260" i="5"/>
  <c r="J2260" i="5"/>
  <c r="I2260" i="5"/>
  <c r="I2129" i="5"/>
  <c r="H2129" i="5"/>
  <c r="F2129" i="5"/>
  <c r="X2129" i="5"/>
  <c r="R2129" i="5"/>
  <c r="J2129" i="5"/>
  <c r="H2117" i="5"/>
  <c r="X2117" i="5"/>
  <c r="R2117" i="5"/>
  <c r="J2117" i="5"/>
  <c r="I2117" i="5"/>
  <c r="F2117" i="5"/>
  <c r="R2134" i="5"/>
  <c r="J2134" i="5"/>
  <c r="I2134" i="5"/>
  <c r="H2134" i="5"/>
  <c r="X2134" i="5"/>
  <c r="F2134" i="5"/>
  <c r="F2048" i="5"/>
  <c r="X2048" i="5"/>
  <c r="R2048" i="5"/>
  <c r="J2048" i="5"/>
  <c r="I2048" i="5"/>
  <c r="H2048" i="5"/>
  <c r="H2217" i="5"/>
  <c r="X2217" i="5"/>
  <c r="R2217" i="5"/>
  <c r="J2217" i="5"/>
  <c r="I2217" i="5"/>
  <c r="F2217" i="5"/>
  <c r="I2101" i="5"/>
  <c r="H2101" i="5"/>
  <c r="F2101" i="5"/>
  <c r="R2101" i="5"/>
  <c r="J2101" i="5"/>
  <c r="X2101" i="5"/>
  <c r="R2074" i="5"/>
  <c r="J2074" i="5"/>
  <c r="H2074" i="5"/>
  <c r="F2074" i="5"/>
  <c r="X2074" i="5"/>
  <c r="I2074" i="5"/>
  <c r="R2146" i="5"/>
  <c r="J2146" i="5"/>
  <c r="I2146" i="5"/>
  <c r="H2146" i="5"/>
  <c r="F2146" i="5"/>
  <c r="X2146" i="5"/>
  <c r="R2004" i="5"/>
  <c r="J2004" i="5"/>
  <c r="I2004" i="5"/>
  <c r="H2004" i="5"/>
  <c r="F2004" i="5"/>
  <c r="X2004" i="5"/>
  <c r="F1866" i="5"/>
  <c r="X1866" i="5"/>
  <c r="R1866" i="5"/>
  <c r="J1866" i="5"/>
  <c r="I1866" i="5"/>
  <c r="H1866" i="5"/>
  <c r="R1984" i="5"/>
  <c r="J1984" i="5"/>
  <c r="I1984" i="5"/>
  <c r="H1984" i="5"/>
  <c r="F1984" i="5"/>
  <c r="X1984" i="5"/>
  <c r="R1952" i="5"/>
  <c r="I1952" i="5"/>
  <c r="H1952" i="5"/>
  <c r="F1952" i="5"/>
  <c r="J1952" i="5"/>
  <c r="X1952" i="5"/>
  <c r="I1815" i="5"/>
  <c r="X1815" i="5"/>
  <c r="R1815" i="5"/>
  <c r="J1815" i="5"/>
  <c r="H1815" i="5"/>
  <c r="F1815" i="5"/>
  <c r="H1797" i="5"/>
  <c r="F1797" i="5"/>
  <c r="X1797" i="5"/>
  <c r="R1797" i="5"/>
  <c r="J1797" i="5"/>
  <c r="I1797" i="5"/>
  <c r="I1948" i="5"/>
  <c r="H1948" i="5"/>
  <c r="F1948" i="5"/>
  <c r="R1948" i="5"/>
  <c r="J1948" i="5"/>
  <c r="X1948" i="5"/>
  <c r="I1936" i="5"/>
  <c r="H1936" i="5"/>
  <c r="F1936" i="5"/>
  <c r="R1936" i="5"/>
  <c r="J1936" i="5"/>
  <c r="X1936" i="5"/>
  <c r="X1810" i="5"/>
  <c r="I1810" i="5"/>
  <c r="H1810" i="5"/>
  <c r="F1810" i="5"/>
  <c r="R1810" i="5"/>
  <c r="J1810" i="5"/>
  <c r="H1753" i="5"/>
  <c r="F1753" i="5"/>
  <c r="X1753" i="5"/>
  <c r="R1753" i="5"/>
  <c r="J1753" i="5"/>
  <c r="I1753" i="5"/>
  <c r="R1737" i="5"/>
  <c r="J1737" i="5"/>
  <c r="I1737" i="5"/>
  <c r="H1737" i="5"/>
  <c r="F1737" i="5"/>
  <c r="X1737" i="5"/>
  <c r="I1742" i="5"/>
  <c r="X1742" i="5"/>
  <c r="R1742" i="5"/>
  <c r="J1742" i="5"/>
  <c r="H1742" i="5"/>
  <c r="F1742" i="5"/>
  <c r="R1649" i="5"/>
  <c r="J1649" i="5"/>
  <c r="I1649" i="5"/>
  <c r="H1649" i="5"/>
  <c r="F1649" i="5"/>
  <c r="X1649" i="5"/>
  <c r="J1407" i="5"/>
  <c r="I1407" i="5"/>
  <c r="X1407" i="5"/>
  <c r="R1407" i="5"/>
  <c r="H1407" i="5"/>
  <c r="F1407" i="5"/>
  <c r="J1419" i="5"/>
  <c r="I1419" i="5"/>
  <c r="H1419" i="5"/>
  <c r="R1419" i="5"/>
  <c r="F1419" i="5"/>
  <c r="X1419" i="5"/>
  <c r="J1403" i="5"/>
  <c r="I1403" i="5"/>
  <c r="H1403" i="5"/>
  <c r="R1403" i="5"/>
  <c r="F1403" i="5"/>
  <c r="X1403" i="5"/>
  <c r="I1597" i="5"/>
  <c r="H1597" i="5"/>
  <c r="F1597" i="5"/>
  <c r="R1597" i="5"/>
  <c r="J1597" i="5"/>
  <c r="X1597" i="5"/>
  <c r="I1565" i="5"/>
  <c r="H1565" i="5"/>
  <c r="F1565" i="5"/>
  <c r="R1565" i="5"/>
  <c r="J1565" i="5"/>
  <c r="X1565" i="5"/>
  <c r="R1717" i="5"/>
  <c r="J1717" i="5"/>
  <c r="I1717" i="5"/>
  <c r="H1717" i="5"/>
  <c r="F1717" i="5"/>
  <c r="X1717" i="5"/>
  <c r="F1372" i="5"/>
  <c r="R1372" i="5"/>
  <c r="X1372" i="5"/>
  <c r="J1372" i="5"/>
  <c r="I1372" i="5"/>
  <c r="H1372" i="5"/>
  <c r="I1373" i="5"/>
  <c r="H1373" i="5"/>
  <c r="X1373" i="5"/>
  <c r="R1373" i="5"/>
  <c r="J1373" i="5"/>
  <c r="F1373" i="5"/>
  <c r="I1542" i="5"/>
  <c r="H1542" i="5"/>
  <c r="F1542" i="5"/>
  <c r="X1542" i="5"/>
  <c r="R1542" i="5"/>
  <c r="J1542" i="5"/>
  <c r="H1241" i="5"/>
  <c r="R1241" i="5"/>
  <c r="I1241" i="5"/>
  <c r="F1241" i="5"/>
  <c r="J1241" i="5"/>
  <c r="X1241" i="5"/>
  <c r="H1209" i="5"/>
  <c r="R1209" i="5"/>
  <c r="I1209" i="5"/>
  <c r="X1209" i="5"/>
  <c r="F1209" i="5"/>
  <c r="J1209" i="5"/>
  <c r="H1177" i="5"/>
  <c r="R1177" i="5"/>
  <c r="I1177" i="5"/>
  <c r="J1177" i="5"/>
  <c r="F1177" i="5"/>
  <c r="X1177" i="5"/>
  <c r="R1606" i="5"/>
  <c r="J1606" i="5"/>
  <c r="I1606" i="5"/>
  <c r="H1606" i="5"/>
  <c r="F1606" i="5"/>
  <c r="X1606" i="5"/>
  <c r="R1519" i="5"/>
  <c r="J1519" i="5"/>
  <c r="H1519" i="5"/>
  <c r="F1519" i="5"/>
  <c r="X1519" i="5"/>
  <c r="I1519" i="5"/>
  <c r="R1578" i="5"/>
  <c r="J1578" i="5"/>
  <c r="I1578" i="5"/>
  <c r="H1578" i="5"/>
  <c r="F1578" i="5"/>
  <c r="X1578" i="5"/>
  <c r="H1434" i="5"/>
  <c r="X1434" i="5"/>
  <c r="R1434" i="5"/>
  <c r="F1434" i="5"/>
  <c r="J1434" i="5"/>
  <c r="I1434" i="5"/>
  <c r="J1226" i="5"/>
  <c r="I1226" i="5"/>
  <c r="F1226" i="5"/>
  <c r="X1226" i="5"/>
  <c r="R1226" i="5"/>
  <c r="H1226" i="5"/>
  <c r="J1194" i="5"/>
  <c r="I1194" i="5"/>
  <c r="F1194" i="5"/>
  <c r="X1194" i="5"/>
  <c r="R1194" i="5"/>
  <c r="H1194" i="5"/>
  <c r="J1162" i="5"/>
  <c r="I1162" i="5"/>
  <c r="F1162" i="5"/>
  <c r="X1162" i="5"/>
  <c r="R1162" i="5"/>
  <c r="H1162" i="5"/>
  <c r="H1213" i="5"/>
  <c r="I1213" i="5"/>
  <c r="F1213" i="5"/>
  <c r="X1213" i="5"/>
  <c r="J1213" i="5"/>
  <c r="R1213" i="5"/>
  <c r="F1376" i="5"/>
  <c r="R1376" i="5"/>
  <c r="I1376" i="5"/>
  <c r="H1376" i="5"/>
  <c r="X1376" i="5"/>
  <c r="J1376" i="5"/>
  <c r="X1144" i="5"/>
  <c r="J1144" i="5"/>
  <c r="I1144" i="5"/>
  <c r="H1144" i="5"/>
  <c r="R1144" i="5"/>
  <c r="F1144" i="5"/>
  <c r="R1562" i="5"/>
  <c r="J1562" i="5"/>
  <c r="I1562" i="5"/>
  <c r="H1562" i="5"/>
  <c r="F1562" i="5"/>
  <c r="X1562" i="5"/>
  <c r="I1494" i="5"/>
  <c r="H1494" i="5"/>
  <c r="F1494" i="5"/>
  <c r="X1494" i="5"/>
  <c r="R1494" i="5"/>
  <c r="J1494" i="5"/>
  <c r="H1122" i="5"/>
  <c r="F1122" i="5"/>
  <c r="X1122" i="5"/>
  <c r="R1122" i="5"/>
  <c r="I1122" i="5"/>
  <c r="J1122" i="5"/>
  <c r="I1317" i="5"/>
  <c r="H1317" i="5"/>
  <c r="R1317" i="5"/>
  <c r="J1317" i="5"/>
  <c r="F1317" i="5"/>
  <c r="X1317" i="5"/>
  <c r="I1285" i="5"/>
  <c r="H1285" i="5"/>
  <c r="R1285" i="5"/>
  <c r="J1285" i="5"/>
  <c r="F1285" i="5"/>
  <c r="X1285" i="5"/>
  <c r="I1253" i="5"/>
  <c r="H1253" i="5"/>
  <c r="R1253" i="5"/>
  <c r="J1253" i="5"/>
  <c r="F1253" i="5"/>
  <c r="X1253" i="5"/>
  <c r="R1645" i="5"/>
  <c r="J1645" i="5"/>
  <c r="I1645" i="5"/>
  <c r="H1645" i="5"/>
  <c r="F1645" i="5"/>
  <c r="X1645" i="5"/>
  <c r="F1192" i="5"/>
  <c r="X1192" i="5"/>
  <c r="R1192" i="5"/>
  <c r="J1192" i="5"/>
  <c r="I1192" i="5"/>
  <c r="H1192" i="5"/>
  <c r="F1224" i="5"/>
  <c r="X1224" i="5"/>
  <c r="R1224" i="5"/>
  <c r="J1224" i="5"/>
  <c r="I1224" i="5"/>
  <c r="H1224" i="5"/>
  <c r="H1086" i="5"/>
  <c r="F1086" i="5"/>
  <c r="X1086" i="5"/>
  <c r="R1086" i="5"/>
  <c r="I1086" i="5"/>
  <c r="J1086" i="5"/>
  <c r="H1022" i="5"/>
  <c r="F1022" i="5"/>
  <c r="X1022" i="5"/>
  <c r="R1022" i="5"/>
  <c r="J1022" i="5"/>
  <c r="I1022" i="5"/>
  <c r="F1204" i="5"/>
  <c r="X1204" i="5"/>
  <c r="R1204" i="5"/>
  <c r="J1204" i="5"/>
  <c r="H1204" i="5"/>
  <c r="I1204" i="5"/>
  <c r="H1082" i="5"/>
  <c r="F1082" i="5"/>
  <c r="X1082" i="5"/>
  <c r="R1082" i="5"/>
  <c r="J1082" i="5"/>
  <c r="I1082" i="5"/>
  <c r="F1264" i="5"/>
  <c r="X1264" i="5"/>
  <c r="R1264" i="5"/>
  <c r="J1264" i="5"/>
  <c r="I1264" i="5"/>
  <c r="H1264" i="5"/>
  <c r="F966" i="5"/>
  <c r="X966" i="5"/>
  <c r="R966" i="5"/>
  <c r="J966" i="5"/>
  <c r="I966" i="5"/>
  <c r="H966" i="5"/>
  <c r="J987" i="5"/>
  <c r="I987" i="5"/>
  <c r="H987" i="5"/>
  <c r="X987" i="5"/>
  <c r="F987" i="5"/>
  <c r="R987" i="5"/>
  <c r="J1063" i="5"/>
  <c r="I1063" i="5"/>
  <c r="H1063" i="5"/>
  <c r="X1063" i="5"/>
  <c r="R1063" i="5"/>
  <c r="F1063" i="5"/>
  <c r="R864" i="5"/>
  <c r="I864" i="5"/>
  <c r="H864" i="5"/>
  <c r="F864" i="5"/>
  <c r="X864" i="5"/>
  <c r="J864" i="5"/>
  <c r="X857" i="5"/>
  <c r="R857" i="5"/>
  <c r="I857" i="5"/>
  <c r="J857" i="5"/>
  <c r="H857" i="5"/>
  <c r="F857" i="5"/>
  <c r="H978" i="5"/>
  <c r="F978" i="5"/>
  <c r="X978" i="5"/>
  <c r="R978" i="5"/>
  <c r="J978" i="5"/>
  <c r="I978" i="5"/>
  <c r="X877" i="5"/>
  <c r="R877" i="5"/>
  <c r="I877" i="5"/>
  <c r="H877" i="5"/>
  <c r="F877" i="5"/>
  <c r="J877" i="5"/>
  <c r="I651" i="5"/>
  <c r="H651" i="5"/>
  <c r="F651" i="5"/>
  <c r="X651" i="5"/>
  <c r="R651" i="5"/>
  <c r="J651" i="5"/>
  <c r="I619" i="5"/>
  <c r="H619" i="5"/>
  <c r="F619" i="5"/>
  <c r="X619" i="5"/>
  <c r="R619" i="5"/>
  <c r="J619" i="5"/>
  <c r="R573" i="5"/>
  <c r="J573" i="5"/>
  <c r="F573" i="5"/>
  <c r="I573" i="5"/>
  <c r="H573" i="5"/>
  <c r="F543" i="5"/>
  <c r="R543" i="5"/>
  <c r="J543" i="5"/>
  <c r="I543" i="5"/>
  <c r="H543" i="5"/>
  <c r="F471" i="5"/>
  <c r="R471" i="5"/>
  <c r="J471" i="5"/>
  <c r="I471" i="5"/>
  <c r="H471" i="5"/>
  <c r="F515" i="5"/>
  <c r="R515" i="5"/>
  <c r="H515" i="5"/>
  <c r="J515" i="5"/>
  <c r="I515" i="5"/>
  <c r="R473" i="5"/>
  <c r="J473" i="5"/>
  <c r="F473" i="5"/>
  <c r="I473" i="5"/>
  <c r="H473" i="5"/>
  <c r="F523" i="5"/>
  <c r="R523" i="5"/>
  <c r="J523" i="5"/>
  <c r="I523" i="5"/>
  <c r="H523" i="5"/>
  <c r="F475" i="5"/>
  <c r="R475" i="5"/>
  <c r="J475" i="5"/>
  <c r="I475" i="5"/>
  <c r="H475" i="5"/>
  <c r="H583" i="5"/>
  <c r="F583" i="5"/>
  <c r="R583" i="5"/>
  <c r="J583" i="5"/>
  <c r="I583" i="5"/>
  <c r="R344" i="5"/>
  <c r="I344" i="5"/>
  <c r="H344" i="5"/>
  <c r="F344" i="5"/>
  <c r="J344" i="5"/>
  <c r="R364" i="5"/>
  <c r="I364" i="5"/>
  <c r="H364" i="5"/>
  <c r="F364" i="5"/>
  <c r="J364" i="5"/>
  <c r="R388" i="5"/>
  <c r="J388" i="5"/>
  <c r="I388" i="5"/>
  <c r="H388" i="5"/>
  <c r="F388" i="5"/>
  <c r="R384" i="5"/>
  <c r="J384" i="5"/>
  <c r="I384" i="5"/>
  <c r="H384" i="5"/>
  <c r="F384" i="5"/>
  <c r="R365" i="5"/>
  <c r="J365" i="5"/>
  <c r="H365" i="5"/>
  <c r="I365" i="5"/>
  <c r="F365" i="5"/>
  <c r="R340" i="5"/>
  <c r="I340" i="5"/>
  <c r="H340" i="5"/>
  <c r="F340" i="5"/>
  <c r="J340" i="5"/>
  <c r="J294" i="5"/>
  <c r="I294" i="5"/>
  <c r="H294" i="5"/>
  <c r="F294" i="5"/>
  <c r="R294" i="5"/>
  <c r="J286" i="5"/>
  <c r="I286" i="5"/>
  <c r="H286" i="5"/>
  <c r="F286" i="5"/>
  <c r="R286" i="5"/>
  <c r="J278" i="5"/>
  <c r="I278" i="5"/>
  <c r="H278" i="5"/>
  <c r="F278" i="5"/>
  <c r="R278" i="5"/>
  <c r="J270" i="5"/>
  <c r="I270" i="5"/>
  <c r="H270" i="5"/>
  <c r="F270" i="5"/>
  <c r="R270" i="5"/>
  <c r="J262" i="5"/>
  <c r="I262" i="5"/>
  <c r="H262" i="5"/>
  <c r="F262" i="5"/>
  <c r="R262" i="5"/>
  <c r="J254" i="5"/>
  <c r="I254" i="5"/>
  <c r="H254" i="5"/>
  <c r="F254" i="5"/>
  <c r="R254" i="5"/>
  <c r="R380" i="5"/>
  <c r="I380" i="5"/>
  <c r="H380" i="5"/>
  <c r="F380" i="5"/>
  <c r="J380" i="5"/>
  <c r="R357" i="5"/>
  <c r="J357" i="5"/>
  <c r="H357" i="5"/>
  <c r="F357" i="5"/>
  <c r="I357" i="5"/>
  <c r="A24" i="6"/>
  <c r="B68" i="4"/>
  <c r="A49" i="6"/>
  <c r="B62" i="4"/>
  <c r="A44" i="6"/>
  <c r="B50" i="4"/>
  <c r="A34" i="6"/>
  <c r="B56" i="4"/>
  <c r="A39" i="6"/>
  <c r="J2485" i="5"/>
  <c r="I2485" i="5"/>
  <c r="X2485" i="5"/>
  <c r="R2485" i="5"/>
  <c r="H2485" i="5"/>
  <c r="F2485" i="5"/>
  <c r="H2465" i="5"/>
  <c r="R2465" i="5"/>
  <c r="J2465" i="5"/>
  <c r="I2465" i="5"/>
  <c r="F2465" i="5"/>
  <c r="X2465" i="5"/>
  <c r="D64" i="6"/>
  <c r="C64" i="6"/>
  <c r="J2498" i="5"/>
  <c r="I2498" i="5"/>
  <c r="H2498" i="5"/>
  <c r="R2498" i="5"/>
  <c r="F2498" i="5"/>
  <c r="I2417" i="5"/>
  <c r="H2417" i="5"/>
  <c r="F2417" i="5"/>
  <c r="X2417" i="5"/>
  <c r="R2417" i="5"/>
  <c r="J2417" i="5"/>
  <c r="I2267" i="5"/>
  <c r="H2267" i="5"/>
  <c r="F2267" i="5"/>
  <c r="X2267" i="5"/>
  <c r="R2267" i="5"/>
  <c r="J2267" i="5"/>
  <c r="J2257" i="5"/>
  <c r="I2257" i="5"/>
  <c r="H2257" i="5"/>
  <c r="X2257" i="5"/>
  <c r="R2257" i="5"/>
  <c r="F2257" i="5"/>
  <c r="F2224" i="5"/>
  <c r="R2224" i="5"/>
  <c r="J2224" i="5"/>
  <c r="I2224" i="5"/>
  <c r="H2224" i="5"/>
  <c r="X2224" i="5"/>
  <c r="F2212" i="5"/>
  <c r="R2212" i="5"/>
  <c r="J2212" i="5"/>
  <c r="I2212" i="5"/>
  <c r="H2212" i="5"/>
  <c r="X2212" i="5"/>
  <c r="H2125" i="5"/>
  <c r="F2125" i="5"/>
  <c r="J2125" i="5"/>
  <c r="I2125" i="5"/>
  <c r="X2125" i="5"/>
  <c r="R2125" i="5"/>
  <c r="F2100" i="5"/>
  <c r="X2100" i="5"/>
  <c r="I2100" i="5"/>
  <c r="H2100" i="5"/>
  <c r="J2100" i="5"/>
  <c r="R2100" i="5"/>
  <c r="R1992" i="5"/>
  <c r="J1992" i="5"/>
  <c r="I1992" i="5"/>
  <c r="H1992" i="5"/>
  <c r="F1992" i="5"/>
  <c r="X1992" i="5"/>
  <c r="I1863" i="5"/>
  <c r="H1863" i="5"/>
  <c r="F1863" i="5"/>
  <c r="X1863" i="5"/>
  <c r="R1863" i="5"/>
  <c r="J1863" i="5"/>
  <c r="I1940" i="5"/>
  <c r="H1940" i="5"/>
  <c r="F1940" i="5"/>
  <c r="R1940" i="5"/>
  <c r="J1940" i="5"/>
  <c r="X1940" i="5"/>
  <c r="R2020" i="5"/>
  <c r="J2020" i="5"/>
  <c r="I2020" i="5"/>
  <c r="H2020" i="5"/>
  <c r="F2020" i="5"/>
  <c r="X2020" i="5"/>
  <c r="X1902" i="5"/>
  <c r="J1902" i="5"/>
  <c r="R1902" i="5"/>
  <c r="I1902" i="5"/>
  <c r="H1902" i="5"/>
  <c r="F1902" i="5"/>
  <c r="H1777" i="5"/>
  <c r="F1777" i="5"/>
  <c r="X1777" i="5"/>
  <c r="R1777" i="5"/>
  <c r="J1777" i="5"/>
  <c r="I1777" i="5"/>
  <c r="I1819" i="5"/>
  <c r="J1819" i="5"/>
  <c r="H1819" i="5"/>
  <c r="F1819" i="5"/>
  <c r="X1819" i="5"/>
  <c r="R1819" i="5"/>
  <c r="I1908" i="5"/>
  <c r="H1908" i="5"/>
  <c r="F1908" i="5"/>
  <c r="R1908" i="5"/>
  <c r="J1908" i="5"/>
  <c r="X1908" i="5"/>
  <c r="J1802" i="5"/>
  <c r="I1802" i="5"/>
  <c r="H1802" i="5"/>
  <c r="F1802" i="5"/>
  <c r="X1802" i="5"/>
  <c r="R1802" i="5"/>
  <c r="J1798" i="5"/>
  <c r="I1798" i="5"/>
  <c r="H1798" i="5"/>
  <c r="F1798" i="5"/>
  <c r="X1798" i="5"/>
  <c r="R1798" i="5"/>
  <c r="J1790" i="5"/>
  <c r="I1790" i="5"/>
  <c r="H1790" i="5"/>
  <c r="F1790" i="5"/>
  <c r="X1790" i="5"/>
  <c r="R1790" i="5"/>
  <c r="J1782" i="5"/>
  <c r="I1782" i="5"/>
  <c r="H1782" i="5"/>
  <c r="F1782" i="5"/>
  <c r="X1782" i="5"/>
  <c r="R1782" i="5"/>
  <c r="J1774" i="5"/>
  <c r="I1774" i="5"/>
  <c r="H1774" i="5"/>
  <c r="F1774" i="5"/>
  <c r="X1774" i="5"/>
  <c r="R1774" i="5"/>
  <c r="I1708" i="5"/>
  <c r="H1708" i="5"/>
  <c r="F1708" i="5"/>
  <c r="X1708" i="5"/>
  <c r="R1708" i="5"/>
  <c r="J1708" i="5"/>
  <c r="I1676" i="5"/>
  <c r="H1676" i="5"/>
  <c r="F1676" i="5"/>
  <c r="X1676" i="5"/>
  <c r="R1676" i="5"/>
  <c r="J1676" i="5"/>
  <c r="I1660" i="5"/>
  <c r="H1660" i="5"/>
  <c r="F1660" i="5"/>
  <c r="X1660" i="5"/>
  <c r="J1660" i="5"/>
  <c r="R1660" i="5"/>
  <c r="I1628" i="5"/>
  <c r="H1628" i="5"/>
  <c r="F1628" i="5"/>
  <c r="X1628" i="5"/>
  <c r="J1628" i="5"/>
  <c r="R1628" i="5"/>
  <c r="F1596" i="5"/>
  <c r="X1596" i="5"/>
  <c r="R1596" i="5"/>
  <c r="J1596" i="5"/>
  <c r="I1596" i="5"/>
  <c r="H1596" i="5"/>
  <c r="F1564" i="5"/>
  <c r="X1564" i="5"/>
  <c r="R1564" i="5"/>
  <c r="J1564" i="5"/>
  <c r="I1564" i="5"/>
  <c r="H1564" i="5"/>
  <c r="R1860" i="5"/>
  <c r="J1860" i="5"/>
  <c r="I1860" i="5"/>
  <c r="H1860" i="5"/>
  <c r="F1860" i="5"/>
  <c r="X1860" i="5"/>
  <c r="J1770" i="5"/>
  <c r="I1770" i="5"/>
  <c r="H1770" i="5"/>
  <c r="F1770" i="5"/>
  <c r="X1770" i="5"/>
  <c r="R1770" i="5"/>
  <c r="I1601" i="5"/>
  <c r="H1601" i="5"/>
  <c r="F1601" i="5"/>
  <c r="R1601" i="5"/>
  <c r="J1601" i="5"/>
  <c r="X1601" i="5"/>
  <c r="I1534" i="5"/>
  <c r="H1534" i="5"/>
  <c r="F1534" i="5"/>
  <c r="X1534" i="5"/>
  <c r="J1534" i="5"/>
  <c r="R1534" i="5"/>
  <c r="I1389" i="5"/>
  <c r="H1389" i="5"/>
  <c r="X1389" i="5"/>
  <c r="F1389" i="5"/>
  <c r="R1389" i="5"/>
  <c r="J1389" i="5"/>
  <c r="H1201" i="5"/>
  <c r="F1201" i="5"/>
  <c r="X1201" i="5"/>
  <c r="R1201" i="5"/>
  <c r="J1201" i="5"/>
  <c r="I1201" i="5"/>
  <c r="R1374" i="5"/>
  <c r="J1374" i="5"/>
  <c r="I1374" i="5"/>
  <c r="H1374" i="5"/>
  <c r="F1374" i="5"/>
  <c r="X1374" i="5"/>
  <c r="F1232" i="5"/>
  <c r="X1232" i="5"/>
  <c r="J1232" i="5"/>
  <c r="I1232" i="5"/>
  <c r="H1232" i="5"/>
  <c r="R1232" i="5"/>
  <c r="H1110" i="5"/>
  <c r="F1110" i="5"/>
  <c r="X1110" i="5"/>
  <c r="R1110" i="5"/>
  <c r="J1110" i="5"/>
  <c r="I1110" i="5"/>
  <c r="H1078" i="5"/>
  <c r="F1078" i="5"/>
  <c r="X1078" i="5"/>
  <c r="R1078" i="5"/>
  <c r="J1078" i="5"/>
  <c r="I1078" i="5"/>
  <c r="H1046" i="5"/>
  <c r="F1046" i="5"/>
  <c r="X1046" i="5"/>
  <c r="R1046" i="5"/>
  <c r="J1046" i="5"/>
  <c r="I1046" i="5"/>
  <c r="H1030" i="5"/>
  <c r="F1030" i="5"/>
  <c r="X1030" i="5"/>
  <c r="R1030" i="5"/>
  <c r="J1030" i="5"/>
  <c r="I1030" i="5"/>
  <c r="R1487" i="5"/>
  <c r="J1487" i="5"/>
  <c r="H1487" i="5"/>
  <c r="F1487" i="5"/>
  <c r="X1487" i="5"/>
  <c r="I1487" i="5"/>
  <c r="X914" i="5"/>
  <c r="R914" i="5"/>
  <c r="I914" i="5"/>
  <c r="F914" i="5"/>
  <c r="J914" i="5"/>
  <c r="H914" i="5"/>
  <c r="F954" i="5"/>
  <c r="X954" i="5"/>
  <c r="R954" i="5"/>
  <c r="I954" i="5"/>
  <c r="J954" i="5"/>
  <c r="H954" i="5"/>
  <c r="X869" i="5"/>
  <c r="R869" i="5"/>
  <c r="I869" i="5"/>
  <c r="H869" i="5"/>
  <c r="F869" i="5"/>
  <c r="J869" i="5"/>
  <c r="R872" i="5"/>
  <c r="I872" i="5"/>
  <c r="H872" i="5"/>
  <c r="X872" i="5"/>
  <c r="J872" i="5"/>
  <c r="F872" i="5"/>
  <c r="F851" i="5"/>
  <c r="X851" i="5"/>
  <c r="R851" i="5"/>
  <c r="I851" i="5"/>
  <c r="J851" i="5"/>
  <c r="H851" i="5"/>
  <c r="H816" i="5"/>
  <c r="X816" i="5"/>
  <c r="R816" i="5"/>
  <c r="J816" i="5"/>
  <c r="I816" i="5"/>
  <c r="F816" i="5"/>
  <c r="I623" i="5"/>
  <c r="H623" i="5"/>
  <c r="F623" i="5"/>
  <c r="X623" i="5"/>
  <c r="R623" i="5"/>
  <c r="J623" i="5"/>
  <c r="J685" i="5"/>
  <c r="I685" i="5"/>
  <c r="X685" i="5"/>
  <c r="R685" i="5"/>
  <c r="H685" i="5"/>
  <c r="F685" i="5"/>
  <c r="X665" i="5"/>
  <c r="R665" i="5"/>
  <c r="J665" i="5"/>
  <c r="I665" i="5"/>
  <c r="H665" i="5"/>
  <c r="F665" i="5"/>
  <c r="X649" i="5"/>
  <c r="R649" i="5"/>
  <c r="J649" i="5"/>
  <c r="I649" i="5"/>
  <c r="H649" i="5"/>
  <c r="F649" i="5"/>
  <c r="X633" i="5"/>
  <c r="R633" i="5"/>
  <c r="J633" i="5"/>
  <c r="I633" i="5"/>
  <c r="H633" i="5"/>
  <c r="F633" i="5"/>
  <c r="X617" i="5"/>
  <c r="R617" i="5"/>
  <c r="J617" i="5"/>
  <c r="I617" i="5"/>
  <c r="H617" i="5"/>
  <c r="F617" i="5"/>
  <c r="R601" i="5"/>
  <c r="J601" i="5"/>
  <c r="I601" i="5"/>
  <c r="H601" i="5"/>
  <c r="F601" i="5"/>
  <c r="H563" i="5"/>
  <c r="F563" i="5"/>
  <c r="R563" i="5"/>
  <c r="J563" i="5"/>
  <c r="I563" i="5"/>
  <c r="F499" i="5"/>
  <c r="R499" i="5"/>
  <c r="H499" i="5"/>
  <c r="J499" i="5"/>
  <c r="I499" i="5"/>
  <c r="H555" i="5"/>
  <c r="F555" i="5"/>
  <c r="R555" i="5"/>
  <c r="J555" i="5"/>
  <c r="I555" i="5"/>
  <c r="I460" i="5"/>
  <c r="R460" i="5"/>
  <c r="J460" i="5"/>
  <c r="H460" i="5"/>
  <c r="F460" i="5"/>
  <c r="R458" i="5"/>
  <c r="J458" i="5"/>
  <c r="I458" i="5"/>
  <c r="H458" i="5"/>
  <c r="F458" i="5"/>
  <c r="R373" i="5"/>
  <c r="J373" i="5"/>
  <c r="H373" i="5"/>
  <c r="I373" i="5"/>
  <c r="F373" i="5"/>
  <c r="A27" i="6"/>
  <c r="B53" i="4"/>
  <c r="A37" i="6"/>
  <c r="B65" i="4"/>
  <c r="A47" i="6"/>
  <c r="B71" i="4"/>
  <c r="A52" i="6"/>
  <c r="B59" i="4"/>
  <c r="A42" i="6"/>
  <c r="H2461" i="5"/>
  <c r="I2461" i="5"/>
  <c r="F2461" i="5"/>
  <c r="X2461" i="5"/>
  <c r="R2461" i="5"/>
  <c r="J2461" i="5"/>
  <c r="F42" i="6"/>
  <c r="H42" i="6"/>
  <c r="D42" i="6"/>
  <c r="H27" i="6"/>
  <c r="F68" i="6"/>
  <c r="F32" i="6"/>
  <c r="F52" i="6"/>
  <c r="H52" i="6"/>
  <c r="D52" i="6"/>
  <c r="F47" i="6"/>
  <c r="F37" i="6"/>
  <c r="H37" i="6"/>
  <c r="D37" i="6"/>
  <c r="F2321" i="5"/>
  <c r="X2321" i="5"/>
  <c r="J2321" i="5"/>
  <c r="R2321" i="5"/>
  <c r="I2321" i="5"/>
  <c r="H2321" i="5"/>
  <c r="I2298" i="5"/>
  <c r="J2298" i="5"/>
  <c r="H2298" i="5"/>
  <c r="F2298" i="5"/>
  <c r="X2298" i="5"/>
  <c r="R2298" i="5"/>
  <c r="R2166" i="5"/>
  <c r="J2166" i="5"/>
  <c r="I2166" i="5"/>
  <c r="H2166" i="5"/>
  <c r="X2166" i="5"/>
  <c r="F2166" i="5"/>
  <c r="F2072" i="5"/>
  <c r="X2072" i="5"/>
  <c r="R2072" i="5"/>
  <c r="J2072" i="5"/>
  <c r="I2072" i="5"/>
  <c r="H2072" i="5"/>
  <c r="R2058" i="5"/>
  <c r="J2058" i="5"/>
  <c r="H2058" i="5"/>
  <c r="F2058" i="5"/>
  <c r="X2058" i="5"/>
  <c r="I2058" i="5"/>
  <c r="R2086" i="5"/>
  <c r="J2086" i="5"/>
  <c r="I2086" i="5"/>
  <c r="H2086" i="5"/>
  <c r="F2086" i="5"/>
  <c r="X2086" i="5"/>
  <c r="R2040" i="5"/>
  <c r="J2040" i="5"/>
  <c r="I2040" i="5"/>
  <c r="H2040" i="5"/>
  <c r="F2040" i="5"/>
  <c r="X2040" i="5"/>
  <c r="R1820" i="5"/>
  <c r="I1820" i="5"/>
  <c r="X1820" i="5"/>
  <c r="J1820" i="5"/>
  <c r="H1820" i="5"/>
  <c r="F1820" i="5"/>
  <c r="I1839" i="5"/>
  <c r="F1839" i="5"/>
  <c r="H1839" i="5"/>
  <c r="X1839" i="5"/>
  <c r="R1839" i="5"/>
  <c r="J1839" i="5"/>
  <c r="H1773" i="5"/>
  <c r="F1773" i="5"/>
  <c r="X1773" i="5"/>
  <c r="R1773" i="5"/>
  <c r="J1773" i="5"/>
  <c r="I1773" i="5"/>
  <c r="R1701" i="5"/>
  <c r="J1701" i="5"/>
  <c r="I1701" i="5"/>
  <c r="H1701" i="5"/>
  <c r="F1701" i="5"/>
  <c r="X1701" i="5"/>
  <c r="R1725" i="5"/>
  <c r="J1725" i="5"/>
  <c r="I1725" i="5"/>
  <c r="H1725" i="5"/>
  <c r="F1725" i="5"/>
  <c r="X1725" i="5"/>
  <c r="I1589" i="5"/>
  <c r="H1589" i="5"/>
  <c r="F1589" i="5"/>
  <c r="R1589" i="5"/>
  <c r="J1589" i="5"/>
  <c r="X1589" i="5"/>
  <c r="I1557" i="5"/>
  <c r="H1557" i="5"/>
  <c r="F1557" i="5"/>
  <c r="R1557" i="5"/>
  <c r="J1557" i="5"/>
  <c r="X1557" i="5"/>
  <c r="R1346" i="5"/>
  <c r="F1346" i="5"/>
  <c r="X1346" i="5"/>
  <c r="I1346" i="5"/>
  <c r="H1346" i="5"/>
  <c r="J1346" i="5"/>
  <c r="F1368" i="5"/>
  <c r="R1368" i="5"/>
  <c r="I1368" i="5"/>
  <c r="H1368" i="5"/>
  <c r="J1368" i="5"/>
  <c r="X1368" i="5"/>
  <c r="J1471" i="5"/>
  <c r="H1471" i="5"/>
  <c r="F1471" i="5"/>
  <c r="X1471" i="5"/>
  <c r="I1471" i="5"/>
  <c r="R1471" i="5"/>
  <c r="H1398" i="5"/>
  <c r="X1398" i="5"/>
  <c r="F1398" i="5"/>
  <c r="R1398" i="5"/>
  <c r="J1398" i="5"/>
  <c r="I1398" i="5"/>
  <c r="I1325" i="5"/>
  <c r="H1325" i="5"/>
  <c r="R1325" i="5"/>
  <c r="J1325" i="5"/>
  <c r="F1325" i="5"/>
  <c r="X1325" i="5"/>
  <c r="H1070" i="5"/>
  <c r="F1070" i="5"/>
  <c r="X1070" i="5"/>
  <c r="R1070" i="5"/>
  <c r="I1070" i="5"/>
  <c r="J1070" i="5"/>
  <c r="H1006" i="5"/>
  <c r="F1006" i="5"/>
  <c r="X1006" i="5"/>
  <c r="R1006" i="5"/>
  <c r="J1006" i="5"/>
  <c r="I1006" i="5"/>
  <c r="H1098" i="5"/>
  <c r="F1098" i="5"/>
  <c r="X1098" i="5"/>
  <c r="R1098" i="5"/>
  <c r="J1098" i="5"/>
  <c r="I1098" i="5"/>
  <c r="J1015" i="5"/>
  <c r="I1015" i="5"/>
  <c r="H1015" i="5"/>
  <c r="X1015" i="5"/>
  <c r="R1015" i="5"/>
  <c r="F1015" i="5"/>
  <c r="J1127" i="5"/>
  <c r="I1127" i="5"/>
  <c r="H1127" i="5"/>
  <c r="X1127" i="5"/>
  <c r="R1127" i="5"/>
  <c r="F1127" i="5"/>
  <c r="J1111" i="5"/>
  <c r="I1111" i="5"/>
  <c r="H1111" i="5"/>
  <c r="X1111" i="5"/>
  <c r="R1111" i="5"/>
  <c r="F1111" i="5"/>
  <c r="F839" i="5"/>
  <c r="X839" i="5"/>
  <c r="R839" i="5"/>
  <c r="I839" i="5"/>
  <c r="J839" i="5"/>
  <c r="H839" i="5"/>
  <c r="R577" i="5"/>
  <c r="J577" i="5"/>
  <c r="F577" i="5"/>
  <c r="I577" i="5"/>
  <c r="H577" i="5"/>
  <c r="F463" i="5"/>
  <c r="R463" i="5"/>
  <c r="J463" i="5"/>
  <c r="I463" i="5"/>
  <c r="H463" i="5"/>
  <c r="H559" i="5"/>
  <c r="F559" i="5"/>
  <c r="R559" i="5"/>
  <c r="J559" i="5"/>
  <c r="I559" i="5"/>
  <c r="H547" i="5"/>
  <c r="F547" i="5"/>
  <c r="R547" i="5"/>
  <c r="I547" i="5"/>
  <c r="J547" i="5"/>
  <c r="F487" i="5"/>
  <c r="R487" i="5"/>
  <c r="J487" i="5"/>
  <c r="I487" i="5"/>
  <c r="H487" i="5"/>
  <c r="R432" i="5"/>
  <c r="J432" i="5"/>
  <c r="I432" i="5"/>
  <c r="H432" i="5"/>
  <c r="F432" i="5"/>
  <c r="R424" i="5"/>
  <c r="J424" i="5"/>
  <c r="I424" i="5"/>
  <c r="H424" i="5"/>
  <c r="F424" i="5"/>
  <c r="R368" i="5"/>
  <c r="I368" i="5"/>
  <c r="H368" i="5"/>
  <c r="F368" i="5"/>
  <c r="J368" i="5"/>
  <c r="R356" i="5"/>
  <c r="I356" i="5"/>
  <c r="H356" i="5"/>
  <c r="F356" i="5"/>
  <c r="J356" i="5"/>
  <c r="A15" i="6"/>
  <c r="B33" i="4"/>
  <c r="A20" i="6"/>
  <c r="F2404" i="5"/>
  <c r="X2404" i="5"/>
  <c r="H2404" i="5"/>
  <c r="R2404" i="5"/>
  <c r="J2404" i="5"/>
  <c r="I2404" i="5"/>
  <c r="J2438" i="5"/>
  <c r="R2438" i="5"/>
  <c r="I2438" i="5"/>
  <c r="X2438" i="5"/>
  <c r="H2438" i="5"/>
  <c r="F2438" i="5"/>
  <c r="H22" i="6"/>
  <c r="K68" i="6"/>
  <c r="F2483" i="5"/>
  <c r="X2483" i="5"/>
  <c r="R2483" i="5"/>
  <c r="J2483" i="5"/>
  <c r="I2483" i="5"/>
  <c r="H2483" i="5"/>
  <c r="J2442" i="5"/>
  <c r="I2442" i="5"/>
  <c r="H2442" i="5"/>
  <c r="R2442" i="5"/>
  <c r="F2442" i="5"/>
  <c r="X2442" i="5"/>
  <c r="J2360" i="5"/>
  <c r="H2360" i="5"/>
  <c r="F2360" i="5"/>
  <c r="X2360" i="5"/>
  <c r="R2360" i="5"/>
  <c r="I2360" i="5"/>
  <c r="R2414" i="5"/>
  <c r="J2414" i="5"/>
  <c r="I2414" i="5"/>
  <c r="H2414" i="5"/>
  <c r="F2414" i="5"/>
  <c r="X2414" i="5"/>
  <c r="R2426" i="5"/>
  <c r="J2426" i="5"/>
  <c r="I2426" i="5"/>
  <c r="H2426" i="5"/>
  <c r="F2426" i="5"/>
  <c r="X2426" i="5"/>
  <c r="I2409" i="5"/>
  <c r="H2409" i="5"/>
  <c r="F2409" i="5"/>
  <c r="X2409" i="5"/>
  <c r="R2409" i="5"/>
  <c r="J2409" i="5"/>
  <c r="J2330" i="5"/>
  <c r="I2330" i="5"/>
  <c r="H2330" i="5"/>
  <c r="F2330" i="5"/>
  <c r="R2330" i="5"/>
  <c r="X2330" i="5"/>
  <c r="J2334" i="5"/>
  <c r="I2334" i="5"/>
  <c r="H2334" i="5"/>
  <c r="X2334" i="5"/>
  <c r="R2334" i="5"/>
  <c r="F2334" i="5"/>
  <c r="I2294" i="5"/>
  <c r="H2294" i="5"/>
  <c r="R2294" i="5"/>
  <c r="J2294" i="5"/>
  <c r="F2294" i="5"/>
  <c r="X2294" i="5"/>
  <c r="H2244" i="5"/>
  <c r="F2244" i="5"/>
  <c r="X2244" i="5"/>
  <c r="R2244" i="5"/>
  <c r="J2244" i="5"/>
  <c r="I2244" i="5"/>
  <c r="J2206" i="5"/>
  <c r="X2206" i="5"/>
  <c r="R2206" i="5"/>
  <c r="I2206" i="5"/>
  <c r="H2206" i="5"/>
  <c r="F2206" i="5"/>
  <c r="X2296" i="5"/>
  <c r="R2296" i="5"/>
  <c r="I2296" i="5"/>
  <c r="J2296" i="5"/>
  <c r="H2296" i="5"/>
  <c r="F2296" i="5"/>
  <c r="I2302" i="5"/>
  <c r="H2302" i="5"/>
  <c r="R2302" i="5"/>
  <c r="J2302" i="5"/>
  <c r="X2302" i="5"/>
  <c r="F2302" i="5"/>
  <c r="H2232" i="5"/>
  <c r="F2232" i="5"/>
  <c r="X2232" i="5"/>
  <c r="R2232" i="5"/>
  <c r="J2232" i="5"/>
  <c r="I2232" i="5"/>
  <c r="H2240" i="5"/>
  <c r="F2240" i="5"/>
  <c r="X2240" i="5"/>
  <c r="R2240" i="5"/>
  <c r="J2240" i="5"/>
  <c r="I2240" i="5"/>
  <c r="R2138" i="5"/>
  <c r="J2138" i="5"/>
  <c r="I2138" i="5"/>
  <c r="H2138" i="5"/>
  <c r="X2138" i="5"/>
  <c r="F2138" i="5"/>
  <c r="J2122" i="5"/>
  <c r="I2122" i="5"/>
  <c r="H2122" i="5"/>
  <c r="X2122" i="5"/>
  <c r="R2122" i="5"/>
  <c r="F2122" i="5"/>
  <c r="F2108" i="5"/>
  <c r="X2108" i="5"/>
  <c r="I2108" i="5"/>
  <c r="H2108" i="5"/>
  <c r="R2108" i="5"/>
  <c r="J2108" i="5"/>
  <c r="F2092" i="5"/>
  <c r="X2092" i="5"/>
  <c r="I2092" i="5"/>
  <c r="H2092" i="5"/>
  <c r="R2092" i="5"/>
  <c r="J2092" i="5"/>
  <c r="J2233" i="5"/>
  <c r="I2233" i="5"/>
  <c r="H2233" i="5"/>
  <c r="X2233" i="5"/>
  <c r="R2233" i="5"/>
  <c r="F2233" i="5"/>
  <c r="X2276" i="5"/>
  <c r="J2276" i="5"/>
  <c r="I2276" i="5"/>
  <c r="H2276" i="5"/>
  <c r="F2276" i="5"/>
  <c r="R2276" i="5"/>
  <c r="I2069" i="5"/>
  <c r="H2069" i="5"/>
  <c r="F2069" i="5"/>
  <c r="X2069" i="5"/>
  <c r="R2069" i="5"/>
  <c r="J2069" i="5"/>
  <c r="R2050" i="5"/>
  <c r="J2050" i="5"/>
  <c r="H2050" i="5"/>
  <c r="F2050" i="5"/>
  <c r="X2050" i="5"/>
  <c r="I2050" i="5"/>
  <c r="F1862" i="5"/>
  <c r="X1862" i="5"/>
  <c r="R1862" i="5"/>
  <c r="J1862" i="5"/>
  <c r="H1862" i="5"/>
  <c r="I1862" i="5"/>
  <c r="R2028" i="5"/>
  <c r="J2028" i="5"/>
  <c r="I2028" i="5"/>
  <c r="H2028" i="5"/>
  <c r="F2028" i="5"/>
  <c r="X2028" i="5"/>
  <c r="I1855" i="5"/>
  <c r="H1855" i="5"/>
  <c r="F1855" i="5"/>
  <c r="R1855" i="5"/>
  <c r="J1855" i="5"/>
  <c r="X1855" i="5"/>
  <c r="R2008" i="5"/>
  <c r="J2008" i="5"/>
  <c r="I2008" i="5"/>
  <c r="H2008" i="5"/>
  <c r="F2008" i="5"/>
  <c r="X2008" i="5"/>
  <c r="R1988" i="5"/>
  <c r="J1988" i="5"/>
  <c r="I1988" i="5"/>
  <c r="H1988" i="5"/>
  <c r="F1988" i="5"/>
  <c r="X1988" i="5"/>
  <c r="R1864" i="5"/>
  <c r="J1864" i="5"/>
  <c r="I1864" i="5"/>
  <c r="H1864" i="5"/>
  <c r="F1864" i="5"/>
  <c r="X1864" i="5"/>
  <c r="R1868" i="5"/>
  <c r="J1868" i="5"/>
  <c r="I1868" i="5"/>
  <c r="H1868" i="5"/>
  <c r="F1868" i="5"/>
  <c r="X1868" i="5"/>
  <c r="R1852" i="5"/>
  <c r="J1852" i="5"/>
  <c r="I1852" i="5"/>
  <c r="H1852" i="5"/>
  <c r="F1852" i="5"/>
  <c r="X1852" i="5"/>
  <c r="H1793" i="5"/>
  <c r="F1793" i="5"/>
  <c r="X1793" i="5"/>
  <c r="R1793" i="5"/>
  <c r="J1793" i="5"/>
  <c r="I1793" i="5"/>
  <c r="X1829" i="5"/>
  <c r="R1829" i="5"/>
  <c r="H1829" i="5"/>
  <c r="F1829" i="5"/>
  <c r="J1829" i="5"/>
  <c r="I1829" i="5"/>
  <c r="R1731" i="5"/>
  <c r="H1731" i="5"/>
  <c r="F1731" i="5"/>
  <c r="X1731" i="5"/>
  <c r="J1731" i="5"/>
  <c r="I1731" i="5"/>
  <c r="I1716" i="5"/>
  <c r="H1716" i="5"/>
  <c r="F1716" i="5"/>
  <c r="X1716" i="5"/>
  <c r="R1716" i="5"/>
  <c r="J1716" i="5"/>
  <c r="I1700" i="5"/>
  <c r="H1700" i="5"/>
  <c r="F1700" i="5"/>
  <c r="X1700" i="5"/>
  <c r="R1700" i="5"/>
  <c r="J1700" i="5"/>
  <c r="I1684" i="5"/>
  <c r="H1684" i="5"/>
  <c r="F1684" i="5"/>
  <c r="X1684" i="5"/>
  <c r="J1684" i="5"/>
  <c r="R1684" i="5"/>
  <c r="I1668" i="5"/>
  <c r="H1668" i="5"/>
  <c r="F1668" i="5"/>
  <c r="X1668" i="5"/>
  <c r="R1668" i="5"/>
  <c r="J1668" i="5"/>
  <c r="I1652" i="5"/>
  <c r="H1652" i="5"/>
  <c r="F1652" i="5"/>
  <c r="X1652" i="5"/>
  <c r="J1652" i="5"/>
  <c r="R1652" i="5"/>
  <c r="I1636" i="5"/>
  <c r="H1636" i="5"/>
  <c r="F1636" i="5"/>
  <c r="X1636" i="5"/>
  <c r="R1636" i="5"/>
  <c r="J1636" i="5"/>
  <c r="F1620" i="5"/>
  <c r="X1620" i="5"/>
  <c r="R1620" i="5"/>
  <c r="J1620" i="5"/>
  <c r="I1620" i="5"/>
  <c r="H1620" i="5"/>
  <c r="F1604" i="5"/>
  <c r="X1604" i="5"/>
  <c r="R1604" i="5"/>
  <c r="J1604" i="5"/>
  <c r="I1604" i="5"/>
  <c r="H1604" i="5"/>
  <c r="F1588" i="5"/>
  <c r="X1588" i="5"/>
  <c r="R1588" i="5"/>
  <c r="J1588" i="5"/>
  <c r="I1588" i="5"/>
  <c r="H1588" i="5"/>
  <c r="F1572" i="5"/>
  <c r="X1572" i="5"/>
  <c r="R1572" i="5"/>
  <c r="J1572" i="5"/>
  <c r="I1572" i="5"/>
  <c r="H1572" i="5"/>
  <c r="F1556" i="5"/>
  <c r="X1556" i="5"/>
  <c r="R1556" i="5"/>
  <c r="J1556" i="5"/>
  <c r="I1556" i="5"/>
  <c r="H1556" i="5"/>
  <c r="R1929" i="5"/>
  <c r="J1929" i="5"/>
  <c r="I1929" i="5"/>
  <c r="H1929" i="5"/>
  <c r="F1929" i="5"/>
  <c r="X1929" i="5"/>
  <c r="H1757" i="5"/>
  <c r="F1757" i="5"/>
  <c r="X1757" i="5"/>
  <c r="R1757" i="5"/>
  <c r="J1757" i="5"/>
  <c r="I1757" i="5"/>
  <c r="X1837" i="5"/>
  <c r="R1837" i="5"/>
  <c r="J1837" i="5"/>
  <c r="I1837" i="5"/>
  <c r="H1837" i="5"/>
  <c r="F1837" i="5"/>
  <c r="R1705" i="5"/>
  <c r="J1705" i="5"/>
  <c r="I1705" i="5"/>
  <c r="H1705" i="5"/>
  <c r="F1705" i="5"/>
  <c r="X1705" i="5"/>
  <c r="R1633" i="5"/>
  <c r="J1633" i="5"/>
  <c r="I1633" i="5"/>
  <c r="H1633" i="5"/>
  <c r="F1633" i="5"/>
  <c r="X1633" i="5"/>
  <c r="X1833" i="5"/>
  <c r="R1833" i="5"/>
  <c r="J1833" i="5"/>
  <c r="I1833" i="5"/>
  <c r="H1833" i="5"/>
  <c r="F1833" i="5"/>
  <c r="R1721" i="5"/>
  <c r="J1721" i="5"/>
  <c r="I1721" i="5"/>
  <c r="H1721" i="5"/>
  <c r="F1721" i="5"/>
  <c r="X1721" i="5"/>
  <c r="X1830" i="5"/>
  <c r="R1830" i="5"/>
  <c r="J1830" i="5"/>
  <c r="I1830" i="5"/>
  <c r="H1830" i="5"/>
  <c r="F1830" i="5"/>
  <c r="I1545" i="5"/>
  <c r="H1545" i="5"/>
  <c r="F1545" i="5"/>
  <c r="R1545" i="5"/>
  <c r="J1545" i="5"/>
  <c r="X1545" i="5"/>
  <c r="I1808" i="5"/>
  <c r="R1808" i="5"/>
  <c r="J1808" i="5"/>
  <c r="H1808" i="5"/>
  <c r="F1808" i="5"/>
  <c r="X1808" i="5"/>
  <c r="J1427" i="5"/>
  <c r="I1427" i="5"/>
  <c r="H1427" i="5"/>
  <c r="R1427" i="5"/>
  <c r="X1427" i="5"/>
  <c r="F1427" i="5"/>
  <c r="I1617" i="5"/>
  <c r="H1617" i="5"/>
  <c r="F1617" i="5"/>
  <c r="R1617" i="5"/>
  <c r="J1617" i="5"/>
  <c r="X1617" i="5"/>
  <c r="I1585" i="5"/>
  <c r="H1585" i="5"/>
  <c r="F1585" i="5"/>
  <c r="R1585" i="5"/>
  <c r="J1585" i="5"/>
  <c r="X1585" i="5"/>
  <c r="I1553" i="5"/>
  <c r="H1553" i="5"/>
  <c r="F1553" i="5"/>
  <c r="R1553" i="5"/>
  <c r="J1553" i="5"/>
  <c r="X1553" i="5"/>
  <c r="R1531" i="5"/>
  <c r="J1531" i="5"/>
  <c r="H1531" i="5"/>
  <c r="I1531" i="5"/>
  <c r="F1531" i="5"/>
  <c r="X1531" i="5"/>
  <c r="H1438" i="5"/>
  <c r="F1438" i="5"/>
  <c r="X1438" i="5"/>
  <c r="I1438" i="5"/>
  <c r="J1438" i="5"/>
  <c r="R1438" i="5"/>
  <c r="R1503" i="5"/>
  <c r="J1503" i="5"/>
  <c r="H1503" i="5"/>
  <c r="F1503" i="5"/>
  <c r="X1503" i="5"/>
  <c r="I1503" i="5"/>
  <c r="I1341" i="5"/>
  <c r="X1341" i="5"/>
  <c r="F1341" i="5"/>
  <c r="R1341" i="5"/>
  <c r="J1341" i="5"/>
  <c r="H1341" i="5"/>
  <c r="H1221" i="5"/>
  <c r="X1221" i="5"/>
  <c r="J1221" i="5"/>
  <c r="R1221" i="5"/>
  <c r="I1221" i="5"/>
  <c r="F1221" i="5"/>
  <c r="R1614" i="5"/>
  <c r="J1614" i="5"/>
  <c r="I1614" i="5"/>
  <c r="H1614" i="5"/>
  <c r="F1614" i="5"/>
  <c r="X1614" i="5"/>
  <c r="H1245" i="5"/>
  <c r="I1245" i="5"/>
  <c r="F1245" i="5"/>
  <c r="X1245" i="5"/>
  <c r="R1245" i="5"/>
  <c r="J1245" i="5"/>
  <c r="H1458" i="5"/>
  <c r="F1458" i="5"/>
  <c r="X1458" i="5"/>
  <c r="J1458" i="5"/>
  <c r="I1458" i="5"/>
  <c r="R1458" i="5"/>
  <c r="X1748" i="5"/>
  <c r="R1748" i="5"/>
  <c r="I1748" i="5"/>
  <c r="J1748" i="5"/>
  <c r="H1748" i="5"/>
  <c r="F1748" i="5"/>
  <c r="H1249" i="5"/>
  <c r="R1249" i="5"/>
  <c r="J1249" i="5"/>
  <c r="I1249" i="5"/>
  <c r="X1249" i="5"/>
  <c r="F1249" i="5"/>
  <c r="R1566" i="5"/>
  <c r="J1566" i="5"/>
  <c r="I1566" i="5"/>
  <c r="H1566" i="5"/>
  <c r="F1566" i="5"/>
  <c r="X1566" i="5"/>
  <c r="H1058" i="5"/>
  <c r="F1058" i="5"/>
  <c r="X1058" i="5"/>
  <c r="R1058" i="5"/>
  <c r="I1058" i="5"/>
  <c r="J1058" i="5"/>
  <c r="I1313" i="5"/>
  <c r="H1313" i="5"/>
  <c r="R1313" i="5"/>
  <c r="J1313" i="5"/>
  <c r="F1313" i="5"/>
  <c r="X1313" i="5"/>
  <c r="I1281" i="5"/>
  <c r="H1281" i="5"/>
  <c r="R1281" i="5"/>
  <c r="J1281" i="5"/>
  <c r="F1281" i="5"/>
  <c r="X1281" i="5"/>
  <c r="I1482" i="5"/>
  <c r="H1482" i="5"/>
  <c r="F1482" i="5"/>
  <c r="X1482" i="5"/>
  <c r="J1482" i="5"/>
  <c r="R1482" i="5"/>
  <c r="J1178" i="5"/>
  <c r="I1178" i="5"/>
  <c r="R1178" i="5"/>
  <c r="H1178" i="5"/>
  <c r="X1178" i="5"/>
  <c r="F1178" i="5"/>
  <c r="H994" i="5"/>
  <c r="F994" i="5"/>
  <c r="X994" i="5"/>
  <c r="R994" i="5"/>
  <c r="J994" i="5"/>
  <c r="I994" i="5"/>
  <c r="F950" i="5"/>
  <c r="X950" i="5"/>
  <c r="R950" i="5"/>
  <c r="J950" i="5"/>
  <c r="I950" i="5"/>
  <c r="H950" i="5"/>
  <c r="F974" i="5"/>
  <c r="X974" i="5"/>
  <c r="R974" i="5"/>
  <c r="J974" i="5"/>
  <c r="I974" i="5"/>
  <c r="H974" i="5"/>
  <c r="H1018" i="5"/>
  <c r="F1018" i="5"/>
  <c r="X1018" i="5"/>
  <c r="R1018" i="5"/>
  <c r="J1018" i="5"/>
  <c r="I1018" i="5"/>
  <c r="X926" i="5"/>
  <c r="R926" i="5"/>
  <c r="J926" i="5"/>
  <c r="I926" i="5"/>
  <c r="F926" i="5"/>
  <c r="H926" i="5"/>
  <c r="X890" i="5"/>
  <c r="R890" i="5"/>
  <c r="I890" i="5"/>
  <c r="H890" i="5"/>
  <c r="F890" i="5"/>
  <c r="J890" i="5"/>
  <c r="R845" i="5"/>
  <c r="J845" i="5"/>
  <c r="I845" i="5"/>
  <c r="X845" i="5"/>
  <c r="H845" i="5"/>
  <c r="F845" i="5"/>
  <c r="R837" i="5"/>
  <c r="J837" i="5"/>
  <c r="I837" i="5"/>
  <c r="X837" i="5"/>
  <c r="H837" i="5"/>
  <c r="F837" i="5"/>
  <c r="F843" i="5"/>
  <c r="X843" i="5"/>
  <c r="R843" i="5"/>
  <c r="I843" i="5"/>
  <c r="J843" i="5"/>
  <c r="H843" i="5"/>
  <c r="R968" i="5"/>
  <c r="J968" i="5"/>
  <c r="I968" i="5"/>
  <c r="X968" i="5"/>
  <c r="H968" i="5"/>
  <c r="F968" i="5"/>
  <c r="J809" i="5"/>
  <c r="R809" i="5"/>
  <c r="I809" i="5"/>
  <c r="H809" i="5"/>
  <c r="F809" i="5"/>
  <c r="X809" i="5"/>
  <c r="R916" i="5"/>
  <c r="I916" i="5"/>
  <c r="J916" i="5"/>
  <c r="H916" i="5"/>
  <c r="X916" i="5"/>
  <c r="F916" i="5"/>
  <c r="J1095" i="5"/>
  <c r="I1095" i="5"/>
  <c r="H1095" i="5"/>
  <c r="X1095" i="5"/>
  <c r="R1095" i="5"/>
  <c r="F1095" i="5"/>
  <c r="F831" i="5"/>
  <c r="X831" i="5"/>
  <c r="R831" i="5"/>
  <c r="I831" i="5"/>
  <c r="J831" i="5"/>
  <c r="H831" i="5"/>
  <c r="I671" i="5"/>
  <c r="H671" i="5"/>
  <c r="F671" i="5"/>
  <c r="X671" i="5"/>
  <c r="R671" i="5"/>
  <c r="J671" i="5"/>
  <c r="I639" i="5"/>
  <c r="H639" i="5"/>
  <c r="F639" i="5"/>
  <c r="X639" i="5"/>
  <c r="R639" i="5"/>
  <c r="J639" i="5"/>
  <c r="I607" i="5"/>
  <c r="H607" i="5"/>
  <c r="F607" i="5"/>
  <c r="R607" i="5"/>
  <c r="J607" i="5"/>
  <c r="X669" i="5"/>
  <c r="R669" i="5"/>
  <c r="J669" i="5"/>
  <c r="I669" i="5"/>
  <c r="H669" i="5"/>
  <c r="F669" i="5"/>
  <c r="X661" i="5"/>
  <c r="R661" i="5"/>
  <c r="J661" i="5"/>
  <c r="I661" i="5"/>
  <c r="H661" i="5"/>
  <c r="F661" i="5"/>
  <c r="X653" i="5"/>
  <c r="R653" i="5"/>
  <c r="J653" i="5"/>
  <c r="I653" i="5"/>
  <c r="H653" i="5"/>
  <c r="F653" i="5"/>
  <c r="X645" i="5"/>
  <c r="R645" i="5"/>
  <c r="J645" i="5"/>
  <c r="I645" i="5"/>
  <c r="H645" i="5"/>
  <c r="F645" i="5"/>
  <c r="X637" i="5"/>
  <c r="R637" i="5"/>
  <c r="J637" i="5"/>
  <c r="I637" i="5"/>
  <c r="H637" i="5"/>
  <c r="F637" i="5"/>
  <c r="X629" i="5"/>
  <c r="R629" i="5"/>
  <c r="J629" i="5"/>
  <c r="I629" i="5"/>
  <c r="H629" i="5"/>
  <c r="F629" i="5"/>
  <c r="X621" i="5"/>
  <c r="R621" i="5"/>
  <c r="J621" i="5"/>
  <c r="I621" i="5"/>
  <c r="H621" i="5"/>
  <c r="F621" i="5"/>
  <c r="X613" i="5"/>
  <c r="R613" i="5"/>
  <c r="J613" i="5"/>
  <c r="I613" i="5"/>
  <c r="H613" i="5"/>
  <c r="F613" i="5"/>
  <c r="R605" i="5"/>
  <c r="J605" i="5"/>
  <c r="I605" i="5"/>
  <c r="H605" i="5"/>
  <c r="F605" i="5"/>
  <c r="R597" i="5"/>
  <c r="J597" i="5"/>
  <c r="I597" i="5"/>
  <c r="H597" i="5"/>
  <c r="F597" i="5"/>
  <c r="F511" i="5"/>
  <c r="R511" i="5"/>
  <c r="J511" i="5"/>
  <c r="I511" i="5"/>
  <c r="H511" i="5"/>
  <c r="J552" i="5"/>
  <c r="I552" i="5"/>
  <c r="H552" i="5"/>
  <c r="R552" i="5"/>
  <c r="F552" i="5"/>
  <c r="H579" i="5"/>
  <c r="F579" i="5"/>
  <c r="R579" i="5"/>
  <c r="J579" i="5"/>
  <c r="I579" i="5"/>
  <c r="F503" i="5"/>
  <c r="R503" i="5"/>
  <c r="J503" i="5"/>
  <c r="I503" i="5"/>
  <c r="H503" i="5"/>
  <c r="I595" i="5"/>
  <c r="H595" i="5"/>
  <c r="F595" i="5"/>
  <c r="R595" i="5"/>
  <c r="J595" i="5"/>
  <c r="R352" i="5"/>
  <c r="I352" i="5"/>
  <c r="H352" i="5"/>
  <c r="F352" i="5"/>
  <c r="J352" i="5"/>
  <c r="J314" i="5"/>
  <c r="R314" i="5"/>
  <c r="H314" i="5"/>
  <c r="F314" i="5"/>
  <c r="I314" i="5"/>
  <c r="J306" i="5"/>
  <c r="R306" i="5"/>
  <c r="H306" i="5"/>
  <c r="F306" i="5"/>
  <c r="I306" i="5"/>
  <c r="J310" i="5"/>
  <c r="F310" i="5"/>
  <c r="R310" i="5"/>
  <c r="I310" i="5"/>
  <c r="H310" i="5"/>
  <c r="C16" i="6"/>
  <c r="K67" i="6"/>
  <c r="D16" i="6"/>
  <c r="R2430" i="5"/>
  <c r="J2430" i="5"/>
  <c r="I2430" i="5"/>
  <c r="H2430" i="5"/>
  <c r="F2430" i="5"/>
  <c r="X2430" i="5"/>
  <c r="I2421" i="5"/>
  <c r="H2421" i="5"/>
  <c r="F2421" i="5"/>
  <c r="X2421" i="5"/>
  <c r="R2421" i="5"/>
  <c r="J2421" i="5"/>
  <c r="J2214" i="5"/>
  <c r="X2214" i="5"/>
  <c r="R2214" i="5"/>
  <c r="I2214" i="5"/>
  <c r="H2214" i="5"/>
  <c r="F2214" i="5"/>
  <c r="I2157" i="5"/>
  <c r="H2157" i="5"/>
  <c r="F2157" i="5"/>
  <c r="J2157" i="5"/>
  <c r="X2157" i="5"/>
  <c r="R2157" i="5"/>
  <c r="I2141" i="5"/>
  <c r="H2141" i="5"/>
  <c r="F2141" i="5"/>
  <c r="R2141" i="5"/>
  <c r="J2141" i="5"/>
  <c r="X2141" i="5"/>
  <c r="X1953" i="5"/>
  <c r="R1953" i="5"/>
  <c r="J1953" i="5"/>
  <c r="I1953" i="5"/>
  <c r="H1953" i="5"/>
  <c r="F1953" i="5"/>
  <c r="R1949" i="5"/>
  <c r="J1949" i="5"/>
  <c r="I1949" i="5"/>
  <c r="H1949" i="5"/>
  <c r="F1949" i="5"/>
  <c r="X1949" i="5"/>
  <c r="F1807" i="5"/>
  <c r="X1807" i="5"/>
  <c r="R1807" i="5"/>
  <c r="J1807" i="5"/>
  <c r="I1807" i="5"/>
  <c r="H1807" i="5"/>
  <c r="H1805" i="5"/>
  <c r="F1805" i="5"/>
  <c r="X1805" i="5"/>
  <c r="R1805" i="5"/>
  <c r="J1805" i="5"/>
  <c r="I1805" i="5"/>
  <c r="I1734" i="5"/>
  <c r="R1734" i="5"/>
  <c r="J1734" i="5"/>
  <c r="H1734" i="5"/>
  <c r="F1734" i="5"/>
  <c r="X1734" i="5"/>
  <c r="R1713" i="5"/>
  <c r="J1713" i="5"/>
  <c r="I1713" i="5"/>
  <c r="H1713" i="5"/>
  <c r="F1713" i="5"/>
  <c r="X1713" i="5"/>
  <c r="H2453" i="5"/>
  <c r="I2453" i="5"/>
  <c r="F2453" i="5"/>
  <c r="X2453" i="5"/>
  <c r="R2453" i="5"/>
  <c r="J2453" i="5"/>
  <c r="I1621" i="5"/>
  <c r="H1621" i="5"/>
  <c r="F1621" i="5"/>
  <c r="R1621" i="5"/>
  <c r="J1621" i="5"/>
  <c r="X1621" i="5"/>
  <c r="I1514" i="5"/>
  <c r="H1514" i="5"/>
  <c r="F1514" i="5"/>
  <c r="X1514" i="5"/>
  <c r="J1514" i="5"/>
  <c r="R1514" i="5"/>
  <c r="F1388" i="5"/>
  <c r="R1388" i="5"/>
  <c r="X1388" i="5"/>
  <c r="J1388" i="5"/>
  <c r="I1388" i="5"/>
  <c r="H1388" i="5"/>
  <c r="H1402" i="5"/>
  <c r="X1402" i="5"/>
  <c r="R1402" i="5"/>
  <c r="J1402" i="5"/>
  <c r="I1402" i="5"/>
  <c r="F1402" i="5"/>
  <c r="F1352" i="5"/>
  <c r="R1352" i="5"/>
  <c r="I1352" i="5"/>
  <c r="H1352" i="5"/>
  <c r="X1352" i="5"/>
  <c r="J1352" i="5"/>
  <c r="H1181" i="5"/>
  <c r="I1181" i="5"/>
  <c r="F1181" i="5"/>
  <c r="X1181" i="5"/>
  <c r="R1181" i="5"/>
  <c r="J1181" i="5"/>
  <c r="I1261" i="5"/>
  <c r="H1261" i="5"/>
  <c r="R1261" i="5"/>
  <c r="J1261" i="5"/>
  <c r="F1261" i="5"/>
  <c r="X1261" i="5"/>
  <c r="F1252" i="5"/>
  <c r="X1252" i="5"/>
  <c r="R1252" i="5"/>
  <c r="J1252" i="5"/>
  <c r="I1252" i="5"/>
  <c r="H1252" i="5"/>
  <c r="H1034" i="5"/>
  <c r="F1034" i="5"/>
  <c r="X1034" i="5"/>
  <c r="R1034" i="5"/>
  <c r="J1034" i="5"/>
  <c r="I1034" i="5"/>
  <c r="H1165" i="5"/>
  <c r="R1165" i="5"/>
  <c r="J1165" i="5"/>
  <c r="F1165" i="5"/>
  <c r="I1165" i="5"/>
  <c r="X1165" i="5"/>
  <c r="X921" i="5"/>
  <c r="R921" i="5"/>
  <c r="I921" i="5"/>
  <c r="J921" i="5"/>
  <c r="H921" i="5"/>
  <c r="F921" i="5"/>
  <c r="R852" i="5"/>
  <c r="I852" i="5"/>
  <c r="J852" i="5"/>
  <c r="H852" i="5"/>
  <c r="X852" i="5"/>
  <c r="F852" i="5"/>
  <c r="I611" i="5"/>
  <c r="H611" i="5"/>
  <c r="F611" i="5"/>
  <c r="X611" i="5"/>
  <c r="R611" i="5"/>
  <c r="J611" i="5"/>
  <c r="F495" i="5"/>
  <c r="R495" i="5"/>
  <c r="J495" i="5"/>
  <c r="I495" i="5"/>
  <c r="H495" i="5"/>
  <c r="R456" i="5"/>
  <c r="J456" i="5"/>
  <c r="I456" i="5"/>
  <c r="H456" i="5"/>
  <c r="F456" i="5"/>
  <c r="R448" i="5"/>
  <c r="J448" i="5"/>
  <c r="I448" i="5"/>
  <c r="H448" i="5"/>
  <c r="F448" i="5"/>
  <c r="R416" i="5"/>
  <c r="J416" i="5"/>
  <c r="I416" i="5"/>
  <c r="H416" i="5"/>
  <c r="F416" i="5"/>
  <c r="R404" i="5"/>
  <c r="J404" i="5"/>
  <c r="I404" i="5"/>
  <c r="H404" i="5"/>
  <c r="F404" i="5"/>
  <c r="A26" i="6"/>
  <c r="B70" i="4"/>
  <c r="A51" i="6"/>
  <c r="B52" i="4"/>
  <c r="A36" i="6"/>
  <c r="B58" i="4"/>
  <c r="A41" i="6"/>
  <c r="B64" i="4"/>
  <c r="A46" i="6"/>
  <c r="A14" i="6"/>
  <c r="B32" i="4"/>
  <c r="A19" i="6"/>
  <c r="D15" i="6"/>
  <c r="C15" i="6"/>
  <c r="K66" i="6"/>
  <c r="H2469" i="5"/>
  <c r="I2469" i="5"/>
  <c r="F2469" i="5"/>
  <c r="X2469" i="5"/>
  <c r="R2469" i="5"/>
  <c r="J2469" i="5"/>
  <c r="H2484" i="5"/>
  <c r="I2484" i="5"/>
  <c r="F2484" i="5"/>
  <c r="R2484" i="5"/>
  <c r="J2484" i="5"/>
  <c r="X2484" i="5"/>
  <c r="F2400" i="5"/>
  <c r="X2400" i="5"/>
  <c r="I2400" i="5"/>
  <c r="H2400" i="5"/>
  <c r="R2400" i="5"/>
  <c r="J2400" i="5"/>
  <c r="H2476" i="5"/>
  <c r="I2476" i="5"/>
  <c r="F2476" i="5"/>
  <c r="R2476" i="5"/>
  <c r="J2476" i="5"/>
  <c r="X2476" i="5"/>
  <c r="H2488" i="5"/>
  <c r="F2488" i="5"/>
  <c r="I2488" i="5"/>
  <c r="X2488" i="5"/>
  <c r="R2488" i="5"/>
  <c r="J2488" i="5"/>
  <c r="H2341" i="5"/>
  <c r="F2341" i="5"/>
  <c r="X2341" i="5"/>
  <c r="R2341" i="5"/>
  <c r="J2341" i="5"/>
  <c r="I2341" i="5"/>
  <c r="H2333" i="5"/>
  <c r="F2333" i="5"/>
  <c r="X2333" i="5"/>
  <c r="R2333" i="5"/>
  <c r="I2333" i="5"/>
  <c r="J2333" i="5"/>
  <c r="J2326" i="5"/>
  <c r="I2326" i="5"/>
  <c r="H2326" i="5"/>
  <c r="X2326" i="5"/>
  <c r="R2326" i="5"/>
  <c r="F2326" i="5"/>
  <c r="I2281" i="5"/>
  <c r="R2281" i="5"/>
  <c r="J2281" i="5"/>
  <c r="H2281" i="5"/>
  <c r="F2281" i="5"/>
  <c r="X2281" i="5"/>
  <c r="H2248" i="5"/>
  <c r="F2248" i="5"/>
  <c r="X2248" i="5"/>
  <c r="R2248" i="5"/>
  <c r="I2248" i="5"/>
  <c r="J2248" i="5"/>
  <c r="I2165" i="5"/>
  <c r="H2165" i="5"/>
  <c r="F2165" i="5"/>
  <c r="R2165" i="5"/>
  <c r="J2165" i="5"/>
  <c r="X2165" i="5"/>
  <c r="F2056" i="5"/>
  <c r="X2056" i="5"/>
  <c r="R2056" i="5"/>
  <c r="J2056" i="5"/>
  <c r="I2056" i="5"/>
  <c r="H2056" i="5"/>
  <c r="H2209" i="5"/>
  <c r="X2209" i="5"/>
  <c r="R2209" i="5"/>
  <c r="J2209" i="5"/>
  <c r="I2209" i="5"/>
  <c r="F2209" i="5"/>
  <c r="J2118" i="5"/>
  <c r="I2118" i="5"/>
  <c r="H2118" i="5"/>
  <c r="R2118" i="5"/>
  <c r="F2118" i="5"/>
  <c r="X2118" i="5"/>
  <c r="I2093" i="5"/>
  <c r="H2093" i="5"/>
  <c r="F2093" i="5"/>
  <c r="R2093" i="5"/>
  <c r="J2093" i="5"/>
  <c r="X2093" i="5"/>
  <c r="I2173" i="5"/>
  <c r="H2173" i="5"/>
  <c r="F2173" i="5"/>
  <c r="R2173" i="5"/>
  <c r="J2173" i="5"/>
  <c r="X2173" i="5"/>
  <c r="I1944" i="5"/>
  <c r="H1944" i="5"/>
  <c r="F1944" i="5"/>
  <c r="X1944" i="5"/>
  <c r="R1944" i="5"/>
  <c r="J1944" i="5"/>
  <c r="F1858" i="5"/>
  <c r="X1858" i="5"/>
  <c r="R1858" i="5"/>
  <c r="J1858" i="5"/>
  <c r="I1858" i="5"/>
  <c r="H1858" i="5"/>
  <c r="I1851" i="5"/>
  <c r="H1851" i="5"/>
  <c r="F1851" i="5"/>
  <c r="R1851" i="5"/>
  <c r="J1851" i="5"/>
  <c r="X1851" i="5"/>
  <c r="I1928" i="5"/>
  <c r="H1928" i="5"/>
  <c r="F1928" i="5"/>
  <c r="R1928" i="5"/>
  <c r="J1928" i="5"/>
  <c r="X1928" i="5"/>
  <c r="I1916" i="5"/>
  <c r="H1916" i="5"/>
  <c r="F1916" i="5"/>
  <c r="R1916" i="5"/>
  <c r="J1916" i="5"/>
  <c r="X1916" i="5"/>
  <c r="R1832" i="5"/>
  <c r="I1832" i="5"/>
  <c r="F1832" i="5"/>
  <c r="X1832" i="5"/>
  <c r="J1832" i="5"/>
  <c r="H1832" i="5"/>
  <c r="H1789" i="5"/>
  <c r="F1789" i="5"/>
  <c r="X1789" i="5"/>
  <c r="R1789" i="5"/>
  <c r="J1789" i="5"/>
  <c r="I1789" i="5"/>
  <c r="I1812" i="5"/>
  <c r="H1812" i="5"/>
  <c r="F1812" i="5"/>
  <c r="X1812" i="5"/>
  <c r="J1812" i="5"/>
  <c r="R1812" i="5"/>
  <c r="R1980" i="5"/>
  <c r="J1980" i="5"/>
  <c r="I1980" i="5"/>
  <c r="H1980" i="5"/>
  <c r="F1980" i="5"/>
  <c r="X1980" i="5"/>
  <c r="R2000" i="5"/>
  <c r="J2000" i="5"/>
  <c r="I2000" i="5"/>
  <c r="H2000" i="5"/>
  <c r="F2000" i="5"/>
  <c r="X2000" i="5"/>
  <c r="X1744" i="5"/>
  <c r="I1744" i="5"/>
  <c r="R1744" i="5"/>
  <c r="J1744" i="5"/>
  <c r="H1744" i="5"/>
  <c r="F1744" i="5"/>
  <c r="R2012" i="5"/>
  <c r="J2012" i="5"/>
  <c r="I2012" i="5"/>
  <c r="H2012" i="5"/>
  <c r="F2012" i="5"/>
  <c r="X2012" i="5"/>
  <c r="R1637" i="5"/>
  <c r="J1637" i="5"/>
  <c r="I1637" i="5"/>
  <c r="H1637" i="5"/>
  <c r="F1637" i="5"/>
  <c r="X1637" i="5"/>
  <c r="R1856" i="5"/>
  <c r="J1856" i="5"/>
  <c r="I1856" i="5"/>
  <c r="H1856" i="5"/>
  <c r="F1856" i="5"/>
  <c r="X1856" i="5"/>
  <c r="R1729" i="5"/>
  <c r="J1729" i="5"/>
  <c r="I1729" i="5"/>
  <c r="H1729" i="5"/>
  <c r="F1729" i="5"/>
  <c r="X1729" i="5"/>
  <c r="J1415" i="5"/>
  <c r="I1415" i="5"/>
  <c r="R1415" i="5"/>
  <c r="H1415" i="5"/>
  <c r="F1415" i="5"/>
  <c r="X1415" i="5"/>
  <c r="X1732" i="5"/>
  <c r="R1732" i="5"/>
  <c r="J1732" i="5"/>
  <c r="I1732" i="5"/>
  <c r="H1732" i="5"/>
  <c r="F1732" i="5"/>
  <c r="J1435" i="5"/>
  <c r="I1435" i="5"/>
  <c r="H1435" i="5"/>
  <c r="F1435" i="5"/>
  <c r="X1435" i="5"/>
  <c r="R1435" i="5"/>
  <c r="I1605" i="5"/>
  <c r="H1605" i="5"/>
  <c r="F1605" i="5"/>
  <c r="R1605" i="5"/>
  <c r="J1605" i="5"/>
  <c r="X1605" i="5"/>
  <c r="I1573" i="5"/>
  <c r="H1573" i="5"/>
  <c r="F1573" i="5"/>
  <c r="R1573" i="5"/>
  <c r="J1573" i="5"/>
  <c r="X1573" i="5"/>
  <c r="F1356" i="5"/>
  <c r="R1356" i="5"/>
  <c r="X1356" i="5"/>
  <c r="J1356" i="5"/>
  <c r="H1356" i="5"/>
  <c r="I1356" i="5"/>
  <c r="R1338" i="5"/>
  <c r="F1338" i="5"/>
  <c r="X1338" i="5"/>
  <c r="H1338" i="5"/>
  <c r="J1338" i="5"/>
  <c r="I1338" i="5"/>
  <c r="I1498" i="5"/>
  <c r="H1498" i="5"/>
  <c r="F1498" i="5"/>
  <c r="X1498" i="5"/>
  <c r="J1498" i="5"/>
  <c r="R1498" i="5"/>
  <c r="F1360" i="5"/>
  <c r="R1360" i="5"/>
  <c r="I1360" i="5"/>
  <c r="H1360" i="5"/>
  <c r="X1360" i="5"/>
  <c r="J1360" i="5"/>
  <c r="F1380" i="5"/>
  <c r="R1380" i="5"/>
  <c r="J1380" i="5"/>
  <c r="I1380" i="5"/>
  <c r="X1380" i="5"/>
  <c r="H1380" i="5"/>
  <c r="H1189" i="5"/>
  <c r="X1189" i="5"/>
  <c r="J1189" i="5"/>
  <c r="F1189" i="5"/>
  <c r="I1189" i="5"/>
  <c r="R1189" i="5"/>
  <c r="J1439" i="5"/>
  <c r="H1439" i="5"/>
  <c r="F1439" i="5"/>
  <c r="X1439" i="5"/>
  <c r="R1439" i="5"/>
  <c r="I1439" i="5"/>
  <c r="R1139" i="5"/>
  <c r="H1139" i="5"/>
  <c r="F1139" i="5"/>
  <c r="X1139" i="5"/>
  <c r="I1139" i="5"/>
  <c r="J1139" i="5"/>
  <c r="R1386" i="5"/>
  <c r="J1386" i="5"/>
  <c r="I1386" i="5"/>
  <c r="H1386" i="5"/>
  <c r="F1386" i="5"/>
  <c r="X1386" i="5"/>
  <c r="I1309" i="5"/>
  <c r="H1309" i="5"/>
  <c r="R1309" i="5"/>
  <c r="J1309" i="5"/>
  <c r="F1309" i="5"/>
  <c r="X1309" i="5"/>
  <c r="I1277" i="5"/>
  <c r="H1277" i="5"/>
  <c r="R1277" i="5"/>
  <c r="J1277" i="5"/>
  <c r="F1277" i="5"/>
  <c r="X1277" i="5"/>
  <c r="H982" i="5"/>
  <c r="F982" i="5"/>
  <c r="X982" i="5"/>
  <c r="R982" i="5"/>
  <c r="J982" i="5"/>
  <c r="I982" i="5"/>
  <c r="R1598" i="5"/>
  <c r="J1598" i="5"/>
  <c r="I1598" i="5"/>
  <c r="H1598" i="5"/>
  <c r="F1598" i="5"/>
  <c r="X1598" i="5"/>
  <c r="F1168" i="5"/>
  <c r="X1168" i="5"/>
  <c r="J1168" i="5"/>
  <c r="I1168" i="5"/>
  <c r="H1168" i="5"/>
  <c r="R1168" i="5"/>
  <c r="H1102" i="5"/>
  <c r="F1102" i="5"/>
  <c r="X1102" i="5"/>
  <c r="R1102" i="5"/>
  <c r="I1102" i="5"/>
  <c r="J1102" i="5"/>
  <c r="H1038" i="5"/>
  <c r="F1038" i="5"/>
  <c r="X1038" i="5"/>
  <c r="R1038" i="5"/>
  <c r="I1038" i="5"/>
  <c r="J1038" i="5"/>
  <c r="F1256" i="5"/>
  <c r="X1256" i="5"/>
  <c r="R1256" i="5"/>
  <c r="J1256" i="5"/>
  <c r="I1256" i="5"/>
  <c r="H1256" i="5"/>
  <c r="H1066" i="5"/>
  <c r="F1066" i="5"/>
  <c r="X1066" i="5"/>
  <c r="R1066" i="5"/>
  <c r="J1066" i="5"/>
  <c r="I1066" i="5"/>
  <c r="J1003" i="5"/>
  <c r="I1003" i="5"/>
  <c r="H1003" i="5"/>
  <c r="X1003" i="5"/>
  <c r="F1003" i="5"/>
  <c r="R1003" i="5"/>
  <c r="X945" i="5"/>
  <c r="R945" i="5"/>
  <c r="I945" i="5"/>
  <c r="J945" i="5"/>
  <c r="H945" i="5"/>
  <c r="F945" i="5"/>
  <c r="J1186" i="5"/>
  <c r="I1186" i="5"/>
  <c r="H1186" i="5"/>
  <c r="F1186" i="5"/>
  <c r="X1186" i="5"/>
  <c r="R1186" i="5"/>
  <c r="I1142" i="5"/>
  <c r="R1142" i="5"/>
  <c r="J1142" i="5"/>
  <c r="H1142" i="5"/>
  <c r="F1142" i="5"/>
  <c r="X1142" i="5"/>
  <c r="R896" i="5"/>
  <c r="I896" i="5"/>
  <c r="H896" i="5"/>
  <c r="F896" i="5"/>
  <c r="X896" i="5"/>
  <c r="J896" i="5"/>
  <c r="X901" i="5"/>
  <c r="R901" i="5"/>
  <c r="I901" i="5"/>
  <c r="J901" i="5"/>
  <c r="H901" i="5"/>
  <c r="F901" i="5"/>
  <c r="R884" i="5"/>
  <c r="I884" i="5"/>
  <c r="J884" i="5"/>
  <c r="H884" i="5"/>
  <c r="X884" i="5"/>
  <c r="F884" i="5"/>
  <c r="I659" i="5"/>
  <c r="H659" i="5"/>
  <c r="F659" i="5"/>
  <c r="X659" i="5"/>
  <c r="R659" i="5"/>
  <c r="J659" i="5"/>
  <c r="I627" i="5"/>
  <c r="H627" i="5"/>
  <c r="F627" i="5"/>
  <c r="X627" i="5"/>
  <c r="R627" i="5"/>
  <c r="J627" i="5"/>
  <c r="R585" i="5"/>
  <c r="J585" i="5"/>
  <c r="F585" i="5"/>
  <c r="H585" i="5"/>
  <c r="I585" i="5"/>
  <c r="R569" i="5"/>
  <c r="J569" i="5"/>
  <c r="F569" i="5"/>
  <c r="I569" i="5"/>
  <c r="H569" i="5"/>
  <c r="H587" i="5"/>
  <c r="F587" i="5"/>
  <c r="R587" i="5"/>
  <c r="J587" i="5"/>
  <c r="I587" i="5"/>
  <c r="F483" i="5"/>
  <c r="R483" i="5"/>
  <c r="H483" i="5"/>
  <c r="J483" i="5"/>
  <c r="I483" i="5"/>
  <c r="H551" i="5"/>
  <c r="F551" i="5"/>
  <c r="R551" i="5"/>
  <c r="J551" i="5"/>
  <c r="I551" i="5"/>
  <c r="R452" i="5"/>
  <c r="J452" i="5"/>
  <c r="I452" i="5"/>
  <c r="H452" i="5"/>
  <c r="F452" i="5"/>
  <c r="R444" i="5"/>
  <c r="J444" i="5"/>
  <c r="I444" i="5"/>
  <c r="H444" i="5"/>
  <c r="F444" i="5"/>
  <c r="R436" i="5"/>
  <c r="J436" i="5"/>
  <c r="I436" i="5"/>
  <c r="H436" i="5"/>
  <c r="F436" i="5"/>
  <c r="R428" i="5"/>
  <c r="J428" i="5"/>
  <c r="I428" i="5"/>
  <c r="H428" i="5"/>
  <c r="F428" i="5"/>
  <c r="R420" i="5"/>
  <c r="J420" i="5"/>
  <c r="I420" i="5"/>
  <c r="H420" i="5"/>
  <c r="F420" i="5"/>
  <c r="R412" i="5"/>
  <c r="J412" i="5"/>
  <c r="I412" i="5"/>
  <c r="H412" i="5"/>
  <c r="F412" i="5"/>
  <c r="R337" i="5"/>
  <c r="H337" i="5"/>
  <c r="F337" i="5"/>
  <c r="J337" i="5"/>
  <c r="I337" i="5"/>
  <c r="A16" i="6"/>
  <c r="B34" i="4"/>
  <c r="A21" i="6"/>
  <c r="F44" i="6"/>
  <c r="H44" i="6"/>
  <c r="D44" i="6"/>
  <c r="F34" i="6"/>
  <c r="F39" i="6"/>
  <c r="F54" i="6"/>
  <c r="F65" i="6"/>
  <c r="F49" i="6"/>
  <c r="F29" i="6"/>
  <c r="H29" i="6"/>
  <c r="F2428" i="5"/>
  <c r="X2428" i="5"/>
  <c r="R2428" i="5"/>
  <c r="J2428" i="5"/>
  <c r="I2428" i="5"/>
  <c r="H2428" i="5"/>
  <c r="D6" i="6"/>
  <c r="C6" i="6"/>
  <c r="H2433" i="5"/>
  <c r="I2433" i="5"/>
  <c r="F2433" i="5"/>
  <c r="X2433" i="5"/>
  <c r="R2433" i="5"/>
  <c r="J2433" i="5"/>
  <c r="J2494" i="5"/>
  <c r="I2494" i="5"/>
  <c r="H2494" i="5"/>
  <c r="R2494" i="5"/>
  <c r="F2494" i="5"/>
  <c r="I2413" i="5"/>
  <c r="H2413" i="5"/>
  <c r="F2413" i="5"/>
  <c r="X2413" i="5"/>
  <c r="R2413" i="5"/>
  <c r="J2413" i="5"/>
  <c r="H2389" i="5"/>
  <c r="R2389" i="5"/>
  <c r="J2389" i="5"/>
  <c r="I2389" i="5"/>
  <c r="F2389" i="5"/>
  <c r="X2389" i="5"/>
  <c r="F2350" i="5"/>
  <c r="R2350" i="5"/>
  <c r="J2350" i="5"/>
  <c r="I2350" i="5"/>
  <c r="X2350" i="5"/>
  <c r="H2350" i="5"/>
  <c r="H2375" i="5"/>
  <c r="F2375" i="5"/>
  <c r="J2375" i="5"/>
  <c r="I2375" i="5"/>
  <c r="X2375" i="5"/>
  <c r="R2375" i="5"/>
  <c r="H2359" i="5"/>
  <c r="F2359" i="5"/>
  <c r="J2359" i="5"/>
  <c r="I2359" i="5"/>
  <c r="X2359" i="5"/>
  <c r="R2359" i="5"/>
  <c r="X2273" i="5"/>
  <c r="R2273" i="5"/>
  <c r="J2273" i="5"/>
  <c r="H2273" i="5"/>
  <c r="I2273" i="5"/>
  <c r="F2273" i="5"/>
  <c r="J2382" i="5"/>
  <c r="I2382" i="5"/>
  <c r="R2382" i="5"/>
  <c r="H2382" i="5"/>
  <c r="F2382" i="5"/>
  <c r="X2382" i="5"/>
  <c r="H2228" i="5"/>
  <c r="F2228" i="5"/>
  <c r="R2228" i="5"/>
  <c r="J2228" i="5"/>
  <c r="I2228" i="5"/>
  <c r="X2228" i="5"/>
  <c r="J2229" i="5"/>
  <c r="I2229" i="5"/>
  <c r="H2229" i="5"/>
  <c r="X2229" i="5"/>
  <c r="F2229" i="5"/>
  <c r="R2229" i="5"/>
  <c r="J2181" i="5"/>
  <c r="I2181" i="5"/>
  <c r="H2181" i="5"/>
  <c r="F2181" i="5"/>
  <c r="X2181" i="5"/>
  <c r="R2181" i="5"/>
  <c r="I2161" i="5"/>
  <c r="H2161" i="5"/>
  <c r="F2161" i="5"/>
  <c r="X2161" i="5"/>
  <c r="R2161" i="5"/>
  <c r="J2161" i="5"/>
  <c r="F2104" i="5"/>
  <c r="X2104" i="5"/>
  <c r="I2104" i="5"/>
  <c r="H2104" i="5"/>
  <c r="R2104" i="5"/>
  <c r="J2104" i="5"/>
  <c r="F2088" i="5"/>
  <c r="X2088" i="5"/>
  <c r="I2088" i="5"/>
  <c r="H2088" i="5"/>
  <c r="R2088" i="5"/>
  <c r="J2088" i="5"/>
  <c r="I2145" i="5"/>
  <c r="H2145" i="5"/>
  <c r="F2145" i="5"/>
  <c r="R2145" i="5"/>
  <c r="J2145" i="5"/>
  <c r="X2145" i="5"/>
  <c r="R2142" i="5"/>
  <c r="J2142" i="5"/>
  <c r="I2142" i="5"/>
  <c r="H2142" i="5"/>
  <c r="F2142" i="5"/>
  <c r="X2142" i="5"/>
  <c r="I2105" i="5"/>
  <c r="H2105" i="5"/>
  <c r="F2105" i="5"/>
  <c r="R2105" i="5"/>
  <c r="J2105" i="5"/>
  <c r="X2105" i="5"/>
  <c r="R2066" i="5"/>
  <c r="J2066" i="5"/>
  <c r="H2066" i="5"/>
  <c r="F2066" i="5"/>
  <c r="X2066" i="5"/>
  <c r="I2066" i="5"/>
  <c r="I2047" i="5"/>
  <c r="H2047" i="5"/>
  <c r="F2047" i="5"/>
  <c r="X2047" i="5"/>
  <c r="R2047" i="5"/>
  <c r="J2047" i="5"/>
  <c r="R1960" i="5"/>
  <c r="J1960" i="5"/>
  <c r="I1960" i="5"/>
  <c r="H1960" i="5"/>
  <c r="F1960" i="5"/>
  <c r="X1960" i="5"/>
  <c r="F1854" i="5"/>
  <c r="X1854" i="5"/>
  <c r="J1854" i="5"/>
  <c r="H1854" i="5"/>
  <c r="R1854" i="5"/>
  <c r="I1854" i="5"/>
  <c r="I1867" i="5"/>
  <c r="H1867" i="5"/>
  <c r="F1867" i="5"/>
  <c r="X1867" i="5"/>
  <c r="R1867" i="5"/>
  <c r="J1867" i="5"/>
  <c r="I1847" i="5"/>
  <c r="H1847" i="5"/>
  <c r="F1847" i="5"/>
  <c r="R1847" i="5"/>
  <c r="J1847" i="5"/>
  <c r="X1847" i="5"/>
  <c r="I1827" i="5"/>
  <c r="F1827" i="5"/>
  <c r="X1827" i="5"/>
  <c r="R1827" i="5"/>
  <c r="J1827" i="5"/>
  <c r="H1827" i="5"/>
  <c r="H1785" i="5"/>
  <c r="F1785" i="5"/>
  <c r="X1785" i="5"/>
  <c r="R1785" i="5"/>
  <c r="J1785" i="5"/>
  <c r="I1785" i="5"/>
  <c r="I1920" i="5"/>
  <c r="H1920" i="5"/>
  <c r="F1920" i="5"/>
  <c r="R1920" i="5"/>
  <c r="J1920" i="5"/>
  <c r="X1920" i="5"/>
  <c r="X1894" i="5"/>
  <c r="J1894" i="5"/>
  <c r="R1894" i="5"/>
  <c r="I1894" i="5"/>
  <c r="H1894" i="5"/>
  <c r="F1894" i="5"/>
  <c r="R1741" i="5"/>
  <c r="X1741" i="5"/>
  <c r="J1741" i="5"/>
  <c r="I1741" i="5"/>
  <c r="F1741" i="5"/>
  <c r="H1741" i="5"/>
  <c r="I1738" i="5"/>
  <c r="X1738" i="5"/>
  <c r="F1738" i="5"/>
  <c r="R1738" i="5"/>
  <c r="H1738" i="5"/>
  <c r="J1738" i="5"/>
  <c r="I1728" i="5"/>
  <c r="H1728" i="5"/>
  <c r="F1728" i="5"/>
  <c r="X1728" i="5"/>
  <c r="R1728" i="5"/>
  <c r="J1728" i="5"/>
  <c r="I1712" i="5"/>
  <c r="H1712" i="5"/>
  <c r="F1712" i="5"/>
  <c r="X1712" i="5"/>
  <c r="R1712" i="5"/>
  <c r="J1712" i="5"/>
  <c r="I1696" i="5"/>
  <c r="H1696" i="5"/>
  <c r="F1696" i="5"/>
  <c r="X1696" i="5"/>
  <c r="R1696" i="5"/>
  <c r="J1696" i="5"/>
  <c r="I1680" i="5"/>
  <c r="H1680" i="5"/>
  <c r="F1680" i="5"/>
  <c r="X1680" i="5"/>
  <c r="R1680" i="5"/>
  <c r="J1680" i="5"/>
  <c r="I1664" i="5"/>
  <c r="H1664" i="5"/>
  <c r="F1664" i="5"/>
  <c r="X1664" i="5"/>
  <c r="R1664" i="5"/>
  <c r="J1664" i="5"/>
  <c r="I1648" i="5"/>
  <c r="H1648" i="5"/>
  <c r="F1648" i="5"/>
  <c r="X1648" i="5"/>
  <c r="R1648" i="5"/>
  <c r="J1648" i="5"/>
  <c r="I1632" i="5"/>
  <c r="H1632" i="5"/>
  <c r="F1632" i="5"/>
  <c r="X1632" i="5"/>
  <c r="R1632" i="5"/>
  <c r="J1632" i="5"/>
  <c r="F1616" i="5"/>
  <c r="X1616" i="5"/>
  <c r="R1616" i="5"/>
  <c r="J1616" i="5"/>
  <c r="I1616" i="5"/>
  <c r="H1616" i="5"/>
  <c r="F1600" i="5"/>
  <c r="X1600" i="5"/>
  <c r="R1600" i="5"/>
  <c r="J1600" i="5"/>
  <c r="I1600" i="5"/>
  <c r="H1600" i="5"/>
  <c r="F1584" i="5"/>
  <c r="X1584" i="5"/>
  <c r="R1584" i="5"/>
  <c r="J1584" i="5"/>
  <c r="I1584" i="5"/>
  <c r="H1584" i="5"/>
  <c r="F1568" i="5"/>
  <c r="X1568" i="5"/>
  <c r="R1568" i="5"/>
  <c r="J1568" i="5"/>
  <c r="I1568" i="5"/>
  <c r="H1568" i="5"/>
  <c r="F1552" i="5"/>
  <c r="X1552" i="5"/>
  <c r="R1552" i="5"/>
  <c r="J1552" i="5"/>
  <c r="I1552" i="5"/>
  <c r="H1552" i="5"/>
  <c r="R1848" i="5"/>
  <c r="J1848" i="5"/>
  <c r="I1848" i="5"/>
  <c r="H1848" i="5"/>
  <c r="F1848" i="5"/>
  <c r="X1848" i="5"/>
  <c r="R1641" i="5"/>
  <c r="J1641" i="5"/>
  <c r="I1641" i="5"/>
  <c r="H1641" i="5"/>
  <c r="F1641" i="5"/>
  <c r="X1641" i="5"/>
  <c r="H1765" i="5"/>
  <c r="F1765" i="5"/>
  <c r="X1765" i="5"/>
  <c r="R1765" i="5"/>
  <c r="J1765" i="5"/>
  <c r="I1765" i="5"/>
  <c r="R1693" i="5"/>
  <c r="J1693" i="5"/>
  <c r="I1693" i="5"/>
  <c r="H1693" i="5"/>
  <c r="F1693" i="5"/>
  <c r="X1693" i="5"/>
  <c r="R1629" i="5"/>
  <c r="J1629" i="5"/>
  <c r="I1629" i="5"/>
  <c r="H1629" i="5"/>
  <c r="F1629" i="5"/>
  <c r="X1629" i="5"/>
  <c r="J1758" i="5"/>
  <c r="I1758" i="5"/>
  <c r="H1758" i="5"/>
  <c r="X1758" i="5"/>
  <c r="R1758" i="5"/>
  <c r="F1758" i="5"/>
  <c r="R1681" i="5"/>
  <c r="J1681" i="5"/>
  <c r="I1681" i="5"/>
  <c r="H1681" i="5"/>
  <c r="F1681" i="5"/>
  <c r="X1681" i="5"/>
  <c r="I1538" i="5"/>
  <c r="H1538" i="5"/>
  <c r="F1538" i="5"/>
  <c r="X1538" i="5"/>
  <c r="R1538" i="5"/>
  <c r="J1538" i="5"/>
  <c r="J1431" i="5"/>
  <c r="I1431" i="5"/>
  <c r="H1431" i="5"/>
  <c r="R1431" i="5"/>
  <c r="F1431" i="5"/>
  <c r="X1431" i="5"/>
  <c r="J1423" i="5"/>
  <c r="I1423" i="5"/>
  <c r="H1423" i="5"/>
  <c r="R1423" i="5"/>
  <c r="F1423" i="5"/>
  <c r="X1423" i="5"/>
  <c r="I1593" i="5"/>
  <c r="H1593" i="5"/>
  <c r="F1593" i="5"/>
  <c r="R1593" i="5"/>
  <c r="J1593" i="5"/>
  <c r="X1593" i="5"/>
  <c r="I1561" i="5"/>
  <c r="H1561" i="5"/>
  <c r="F1561" i="5"/>
  <c r="R1561" i="5"/>
  <c r="J1561" i="5"/>
  <c r="X1561" i="5"/>
  <c r="H1470" i="5"/>
  <c r="F1470" i="5"/>
  <c r="X1470" i="5"/>
  <c r="I1470" i="5"/>
  <c r="R1470" i="5"/>
  <c r="J1470" i="5"/>
  <c r="H1442" i="5"/>
  <c r="F1442" i="5"/>
  <c r="X1442" i="5"/>
  <c r="J1442" i="5"/>
  <c r="I1442" i="5"/>
  <c r="R1442" i="5"/>
  <c r="F1413" i="5"/>
  <c r="R1413" i="5"/>
  <c r="J1413" i="5"/>
  <c r="I1413" i="5"/>
  <c r="X1413" i="5"/>
  <c r="H1413" i="5"/>
  <c r="I1357" i="5"/>
  <c r="H1357" i="5"/>
  <c r="X1357" i="5"/>
  <c r="R1357" i="5"/>
  <c r="F1357" i="5"/>
  <c r="J1357" i="5"/>
  <c r="H1418" i="5"/>
  <c r="X1418" i="5"/>
  <c r="R1418" i="5"/>
  <c r="F1418" i="5"/>
  <c r="J1418" i="5"/>
  <c r="I1418" i="5"/>
  <c r="R1574" i="5"/>
  <c r="J1574" i="5"/>
  <c r="I1574" i="5"/>
  <c r="H1574" i="5"/>
  <c r="F1574" i="5"/>
  <c r="X1574" i="5"/>
  <c r="H1426" i="5"/>
  <c r="X1426" i="5"/>
  <c r="R1426" i="5"/>
  <c r="F1426" i="5"/>
  <c r="J1426" i="5"/>
  <c r="I1426" i="5"/>
  <c r="H1157" i="5"/>
  <c r="X1157" i="5"/>
  <c r="J1157" i="5"/>
  <c r="R1157" i="5"/>
  <c r="I1157" i="5"/>
  <c r="F1157" i="5"/>
  <c r="X1148" i="5"/>
  <c r="H1148" i="5"/>
  <c r="F1148" i="5"/>
  <c r="R1148" i="5"/>
  <c r="I1148" i="5"/>
  <c r="J1148" i="5"/>
  <c r="H1237" i="5"/>
  <c r="R1237" i="5"/>
  <c r="J1237" i="5"/>
  <c r="I1237" i="5"/>
  <c r="F1237" i="5"/>
  <c r="X1237" i="5"/>
  <c r="H1173" i="5"/>
  <c r="R1173" i="5"/>
  <c r="J1173" i="5"/>
  <c r="I1173" i="5"/>
  <c r="F1173" i="5"/>
  <c r="X1173" i="5"/>
  <c r="R1554" i="5"/>
  <c r="J1554" i="5"/>
  <c r="I1554" i="5"/>
  <c r="H1554" i="5"/>
  <c r="F1554" i="5"/>
  <c r="X1554" i="5"/>
  <c r="H1074" i="5"/>
  <c r="F1074" i="5"/>
  <c r="X1074" i="5"/>
  <c r="R1074" i="5"/>
  <c r="I1074" i="5"/>
  <c r="J1074" i="5"/>
  <c r="I1305" i="5"/>
  <c r="H1305" i="5"/>
  <c r="R1305" i="5"/>
  <c r="J1305" i="5"/>
  <c r="F1305" i="5"/>
  <c r="X1305" i="5"/>
  <c r="I1273" i="5"/>
  <c r="H1273" i="5"/>
  <c r="R1273" i="5"/>
  <c r="J1273" i="5"/>
  <c r="F1273" i="5"/>
  <c r="X1273" i="5"/>
  <c r="J1455" i="5"/>
  <c r="H1455" i="5"/>
  <c r="F1455" i="5"/>
  <c r="X1455" i="5"/>
  <c r="R1455" i="5"/>
  <c r="I1455" i="5"/>
  <c r="H998" i="5"/>
  <c r="F998" i="5"/>
  <c r="X998" i="5"/>
  <c r="R998" i="5"/>
  <c r="I998" i="5"/>
  <c r="J998" i="5"/>
  <c r="F1332" i="5"/>
  <c r="X1332" i="5"/>
  <c r="R1332" i="5"/>
  <c r="J1332" i="5"/>
  <c r="I1332" i="5"/>
  <c r="H1332" i="5"/>
  <c r="F1324" i="5"/>
  <c r="X1324" i="5"/>
  <c r="R1324" i="5"/>
  <c r="J1324" i="5"/>
  <c r="I1324" i="5"/>
  <c r="H1324" i="5"/>
  <c r="F1316" i="5"/>
  <c r="X1316" i="5"/>
  <c r="R1316" i="5"/>
  <c r="J1316" i="5"/>
  <c r="I1316" i="5"/>
  <c r="H1316" i="5"/>
  <c r="F1308" i="5"/>
  <c r="X1308" i="5"/>
  <c r="R1308" i="5"/>
  <c r="J1308" i="5"/>
  <c r="I1308" i="5"/>
  <c r="H1308" i="5"/>
  <c r="F1300" i="5"/>
  <c r="X1300" i="5"/>
  <c r="R1300" i="5"/>
  <c r="J1300" i="5"/>
  <c r="I1300" i="5"/>
  <c r="H1300" i="5"/>
  <c r="F1292" i="5"/>
  <c r="X1292" i="5"/>
  <c r="R1292" i="5"/>
  <c r="J1292" i="5"/>
  <c r="I1292" i="5"/>
  <c r="H1292" i="5"/>
  <c r="F1284" i="5"/>
  <c r="X1284" i="5"/>
  <c r="R1284" i="5"/>
  <c r="J1284" i="5"/>
  <c r="I1284" i="5"/>
  <c r="H1284" i="5"/>
  <c r="F1276" i="5"/>
  <c r="X1276" i="5"/>
  <c r="R1276" i="5"/>
  <c r="J1276" i="5"/>
  <c r="I1276" i="5"/>
  <c r="H1276" i="5"/>
  <c r="F1268" i="5"/>
  <c r="X1268" i="5"/>
  <c r="R1268" i="5"/>
  <c r="J1268" i="5"/>
  <c r="I1268" i="5"/>
  <c r="H1268" i="5"/>
  <c r="X942" i="5"/>
  <c r="R942" i="5"/>
  <c r="J942" i="5"/>
  <c r="I942" i="5"/>
  <c r="F942" i="5"/>
  <c r="H942" i="5"/>
  <c r="F1260" i="5"/>
  <c r="X1260" i="5"/>
  <c r="R1260" i="5"/>
  <c r="J1260" i="5"/>
  <c r="I1260" i="5"/>
  <c r="H1260" i="5"/>
  <c r="J1019" i="5"/>
  <c r="I1019" i="5"/>
  <c r="H1019" i="5"/>
  <c r="X1019" i="5"/>
  <c r="F1019" i="5"/>
  <c r="R1019" i="5"/>
  <c r="R944" i="5"/>
  <c r="I944" i="5"/>
  <c r="J944" i="5"/>
  <c r="H944" i="5"/>
  <c r="X944" i="5"/>
  <c r="F944" i="5"/>
  <c r="R956" i="5"/>
  <c r="J956" i="5"/>
  <c r="I956" i="5"/>
  <c r="X956" i="5"/>
  <c r="F956" i="5"/>
  <c r="H956" i="5"/>
  <c r="I1345" i="5"/>
  <c r="X1345" i="5"/>
  <c r="R1345" i="5"/>
  <c r="J1345" i="5"/>
  <c r="H1345" i="5"/>
  <c r="F1345" i="5"/>
  <c r="R948" i="5"/>
  <c r="J948" i="5"/>
  <c r="I948" i="5"/>
  <c r="H948" i="5"/>
  <c r="F948" i="5"/>
  <c r="X948" i="5"/>
  <c r="R1151" i="5"/>
  <c r="J1151" i="5"/>
  <c r="I1151" i="5"/>
  <c r="H1151" i="5"/>
  <c r="X1151" i="5"/>
  <c r="F1151" i="5"/>
  <c r="R880" i="5"/>
  <c r="I880" i="5"/>
  <c r="H880" i="5"/>
  <c r="F880" i="5"/>
  <c r="X880" i="5"/>
  <c r="J880" i="5"/>
  <c r="R900" i="5"/>
  <c r="I900" i="5"/>
  <c r="J900" i="5"/>
  <c r="H900" i="5"/>
  <c r="X900" i="5"/>
  <c r="F900" i="5"/>
  <c r="R888" i="5"/>
  <c r="I888" i="5"/>
  <c r="H888" i="5"/>
  <c r="X888" i="5"/>
  <c r="J888" i="5"/>
  <c r="F888" i="5"/>
  <c r="J975" i="5"/>
  <c r="I975" i="5"/>
  <c r="H975" i="5"/>
  <c r="X975" i="5"/>
  <c r="R975" i="5"/>
  <c r="F975" i="5"/>
  <c r="F847" i="5"/>
  <c r="X847" i="5"/>
  <c r="R847" i="5"/>
  <c r="I847" i="5"/>
  <c r="J847" i="5"/>
  <c r="H847" i="5"/>
  <c r="I647" i="5"/>
  <c r="H647" i="5"/>
  <c r="F647" i="5"/>
  <c r="X647" i="5"/>
  <c r="R647" i="5"/>
  <c r="J647" i="5"/>
  <c r="I615" i="5"/>
  <c r="H615" i="5"/>
  <c r="F615" i="5"/>
  <c r="X615" i="5"/>
  <c r="R615" i="5"/>
  <c r="J615" i="5"/>
  <c r="J701" i="5"/>
  <c r="I701" i="5"/>
  <c r="X701" i="5"/>
  <c r="R701" i="5"/>
  <c r="H701" i="5"/>
  <c r="F701" i="5"/>
  <c r="I591" i="5"/>
  <c r="H591" i="5"/>
  <c r="F591" i="5"/>
  <c r="R591" i="5"/>
  <c r="J591" i="5"/>
  <c r="F479" i="5"/>
  <c r="R479" i="5"/>
  <c r="J479" i="5"/>
  <c r="I479" i="5"/>
  <c r="H479" i="5"/>
  <c r="F531" i="5"/>
  <c r="R531" i="5"/>
  <c r="H531" i="5"/>
  <c r="J531" i="5"/>
  <c r="I531" i="5"/>
  <c r="H567" i="5"/>
  <c r="F567" i="5"/>
  <c r="R567" i="5"/>
  <c r="J567" i="5"/>
  <c r="I567" i="5"/>
  <c r="H571" i="5"/>
  <c r="F571" i="5"/>
  <c r="R571" i="5"/>
  <c r="J571" i="5"/>
  <c r="I571" i="5"/>
  <c r="I472" i="5"/>
  <c r="H472" i="5"/>
  <c r="R472" i="5"/>
  <c r="J472" i="5"/>
  <c r="F472" i="5"/>
  <c r="R348" i="5"/>
  <c r="I348" i="5"/>
  <c r="H348" i="5"/>
  <c r="F348" i="5"/>
  <c r="J348" i="5"/>
  <c r="J318" i="5"/>
  <c r="F318" i="5"/>
  <c r="R318" i="5"/>
  <c r="I318" i="5"/>
  <c r="H318" i="5"/>
  <c r="S564" i="5"/>
  <c r="S410" i="5"/>
  <c r="S361" i="5"/>
  <c r="S540" i="5"/>
  <c r="S358" i="5"/>
  <c r="S480" i="5"/>
  <c r="S544" i="5"/>
  <c r="S351" i="5"/>
  <c r="S561" i="5"/>
  <c r="S457" i="5"/>
  <c r="S276" i="5"/>
  <c r="S325" i="5"/>
  <c r="S309" i="5"/>
  <c r="S371" i="5"/>
  <c r="S497" i="5"/>
  <c r="S453" i="5"/>
  <c r="S493" i="5"/>
  <c r="S506" i="5"/>
  <c r="S382" i="5"/>
  <c r="S521" i="5"/>
  <c r="S330" i="5"/>
  <c r="S533" i="5"/>
  <c r="S474" i="5"/>
  <c r="S334" i="5"/>
  <c r="S327" i="5"/>
  <c r="S369" i="5"/>
  <c r="S349" i="5"/>
  <c r="S284" i="5"/>
  <c r="S268" i="5"/>
  <c r="S490" i="5"/>
  <c r="S320" i="5"/>
  <c r="S454" i="5"/>
  <c r="S374" i="5"/>
  <c r="S502" i="5"/>
  <c r="S321" i="5"/>
  <c r="S481" i="5"/>
  <c r="S486" i="5"/>
  <c r="S588" i="5"/>
  <c r="S366" i="5"/>
  <c r="S528" i="5"/>
  <c r="S478" i="5"/>
  <c r="S288" i="5"/>
  <c r="S529" i="5"/>
  <c r="S397" i="5"/>
  <c r="S343" i="5"/>
  <c r="S319" i="5"/>
  <c r="S526" i="5"/>
  <c r="S514" i="5"/>
  <c r="S592" i="5"/>
  <c r="S505" i="5"/>
  <c r="S331" i="5"/>
  <c r="S449" i="5"/>
  <c r="S333" i="5"/>
  <c r="S315" i="5"/>
  <c r="S580" i="5"/>
  <c r="S498" i="5"/>
  <c r="S345" i="5"/>
  <c r="S510" i="5"/>
  <c r="S501" i="5"/>
  <c r="S476" i="5"/>
  <c r="S324" i="5"/>
  <c r="S512" i="5"/>
  <c r="S556" i="5"/>
  <c r="S385" i="5"/>
  <c r="S557" i="5"/>
  <c r="S485" i="5"/>
  <c r="S549" i="5"/>
  <c r="S292" i="5"/>
  <c r="S517" i="5"/>
  <c r="S256" i="5"/>
  <c r="S317" i="5"/>
  <c r="S545" i="5"/>
  <c r="S271" i="5"/>
  <c r="S542" i="5"/>
  <c r="S524" i="5"/>
  <c r="S316" i="5"/>
  <c r="S377" i="5"/>
  <c r="S329" i="5"/>
  <c r="S280" i="5"/>
  <c r="S272" i="5"/>
  <c r="S283" i="5"/>
  <c r="S264" i="5"/>
  <c r="S538" i="5"/>
  <c r="S518" i="5"/>
  <c r="S548" i="5"/>
  <c r="S336" i="5"/>
  <c r="S534" i="5"/>
  <c r="S308" i="5"/>
  <c r="S496" i="5"/>
  <c r="S482" i="5"/>
  <c r="S469" i="5"/>
  <c r="S296" i="5"/>
  <c r="S513" i="5"/>
  <c r="S287" i="5"/>
  <c r="S311" i="5"/>
  <c r="S305" i="5"/>
  <c r="S335" i="5"/>
  <c r="S553" i="5"/>
  <c r="S568" i="5"/>
  <c r="S299" i="5"/>
  <c r="S252" i="5"/>
  <c r="S323" i="5"/>
  <c r="S525" i="5"/>
  <c r="S367" i="5"/>
  <c r="S379" i="5"/>
  <c r="S307" i="5"/>
  <c r="X587" i="5"/>
  <c r="X352" i="5"/>
  <c r="X595" i="5"/>
  <c r="S595" i="5"/>
  <c r="X503" i="5"/>
  <c r="X597" i="5"/>
  <c r="S597" i="5"/>
  <c r="X463" i="5"/>
  <c r="X460" i="5"/>
  <c r="X344" i="5"/>
  <c r="X491" i="5"/>
  <c r="X500" i="5"/>
  <c r="X609" i="5"/>
  <c r="S609" i="5"/>
  <c r="X396" i="5"/>
  <c r="X536" i="5"/>
  <c r="X575" i="5"/>
  <c r="X599" i="5"/>
  <c r="S599" i="5"/>
  <c r="X400" i="5"/>
  <c r="X338" i="5"/>
  <c r="X464" i="5"/>
  <c r="X519" i="5"/>
  <c r="X465" i="5"/>
  <c r="X484" i="5"/>
  <c r="X425" i="5"/>
  <c r="X470" i="5"/>
  <c r="X285" i="5"/>
  <c r="X405" i="5"/>
  <c r="X373" i="5"/>
  <c r="X262" i="5"/>
  <c r="X294" i="5"/>
  <c r="X408" i="5"/>
  <c r="X516" i="5"/>
  <c r="X360" i="5"/>
  <c r="X520" i="5"/>
  <c r="X274" i="5"/>
  <c r="X376" i="5"/>
  <c r="X565" i="5"/>
  <c r="X594" i="5"/>
  <c r="X279" i="5"/>
  <c r="X522" i="5"/>
  <c r="X494" i="5"/>
  <c r="X576" i="5"/>
  <c r="X318" i="5"/>
  <c r="X337" i="5"/>
  <c r="X452" i="5"/>
  <c r="X404" i="5"/>
  <c r="X368" i="5"/>
  <c r="X563" i="5"/>
  <c r="X357" i="5"/>
  <c r="X364" i="5"/>
  <c r="X515" i="5"/>
  <c r="X326" i="5"/>
  <c r="X504" i="5"/>
  <c r="X589" i="5"/>
  <c r="X593" i="5"/>
  <c r="X409" i="5"/>
  <c r="X437" i="5"/>
  <c r="X598" i="5"/>
  <c r="S598" i="5"/>
  <c r="X445" i="5"/>
  <c r="X363" i="5"/>
  <c r="X421" i="5"/>
  <c r="X401" i="5"/>
  <c r="X479" i="5"/>
  <c r="X567" i="5"/>
  <c r="X444" i="5"/>
  <c r="X551" i="5"/>
  <c r="X306" i="5"/>
  <c r="X314" i="5"/>
  <c r="X380" i="5"/>
  <c r="S380" i="5"/>
  <c r="X254" i="5"/>
  <c r="X286" i="5"/>
  <c r="X365" i="5"/>
  <c r="X388" i="5"/>
  <c r="X523" i="5"/>
  <c r="X473" i="5"/>
  <c r="X488" i="5"/>
  <c r="X535" i="5"/>
  <c r="X266" i="5"/>
  <c r="X298" i="5"/>
  <c r="X467" i="5"/>
  <c r="X527" i="5"/>
  <c r="X429" i="5"/>
  <c r="X303" i="5"/>
  <c r="X275" i="5"/>
  <c r="X332" i="5"/>
  <c r="X295" i="5"/>
  <c r="X304" i="5"/>
  <c r="X590" i="5"/>
  <c r="X393" i="5"/>
  <c r="X531" i="5"/>
  <c r="S531" i="5"/>
  <c r="X436" i="5"/>
  <c r="X483" i="5"/>
  <c r="X456" i="5"/>
  <c r="X511" i="5"/>
  <c r="X607" i="5"/>
  <c r="X559" i="5"/>
  <c r="X384" i="5"/>
  <c r="X543" i="5"/>
  <c r="X573" i="5"/>
  <c r="X532" i="5"/>
  <c r="X353" i="5"/>
  <c r="S353" i="5"/>
  <c r="X539" i="5"/>
  <c r="X586" i="5"/>
  <c r="X328" i="5"/>
  <c r="X389" i="5"/>
  <c r="X600" i="5"/>
  <c r="S600" i="5"/>
  <c r="X560" i="5"/>
  <c r="X260" i="5"/>
  <c r="X348" i="5"/>
  <c r="X571" i="5"/>
  <c r="X428" i="5"/>
  <c r="X585" i="5"/>
  <c r="X448" i="5"/>
  <c r="X495" i="5"/>
  <c r="X310" i="5"/>
  <c r="X356" i="5"/>
  <c r="X432" i="5"/>
  <c r="X547" i="5"/>
  <c r="X601" i="5"/>
  <c r="S601" i="5"/>
  <c r="X278" i="5"/>
  <c r="X475" i="5"/>
  <c r="X258" i="5"/>
  <c r="X290" i="5"/>
  <c r="X372" i="5"/>
  <c r="X392" i="5"/>
  <c r="X603" i="5"/>
  <c r="S603" i="5"/>
  <c r="X277" i="5"/>
  <c r="X441" i="5"/>
  <c r="X420" i="5"/>
  <c r="X569" i="5"/>
  <c r="X416" i="5"/>
  <c r="X579" i="5"/>
  <c r="X552" i="5"/>
  <c r="X605" i="5"/>
  <c r="S605" i="5"/>
  <c r="X424" i="5"/>
  <c r="X487" i="5"/>
  <c r="X577" i="5"/>
  <c r="X555" i="5"/>
  <c r="X499" i="5"/>
  <c r="X340" i="5"/>
  <c r="X471" i="5"/>
  <c r="X440" i="5"/>
  <c r="X322" i="5"/>
  <c r="X507" i="5"/>
  <c r="X301" i="5"/>
  <c r="X433" i="5"/>
  <c r="X574" i="5"/>
  <c r="X578" i="5"/>
  <c r="X554" i="5"/>
  <c r="X312" i="5"/>
  <c r="S312" i="5"/>
  <c r="X461" i="5"/>
  <c r="X472" i="5"/>
  <c r="X591" i="5"/>
  <c r="X412" i="5"/>
  <c r="X458" i="5"/>
  <c r="X270" i="5"/>
  <c r="X583" i="5"/>
  <c r="X282" i="5"/>
  <c r="X581" i="5"/>
  <c r="X417" i="5"/>
  <c r="X259" i="5"/>
  <c r="X413" i="5"/>
  <c r="X291" i="5"/>
  <c r="X606" i="5"/>
  <c r="X263" i="5"/>
  <c r="X572" i="5"/>
  <c r="H39" i="6"/>
  <c r="D39" i="6"/>
  <c r="H26" i="6"/>
  <c r="H24" i="6"/>
  <c r="C24" i="6"/>
  <c r="H35" i="6"/>
  <c r="D35" i="6"/>
  <c r="H40" i="6"/>
  <c r="D40" i="6"/>
  <c r="H46" i="6"/>
  <c r="D46" i="6"/>
  <c r="H31" i="6"/>
  <c r="C31" i="6"/>
  <c r="C29" i="6"/>
  <c r="D29" i="6"/>
  <c r="H30" i="6"/>
  <c r="C69" i="6"/>
  <c r="H49" i="6"/>
  <c r="D49" i="6"/>
  <c r="H34" i="6"/>
  <c r="H32" i="6"/>
  <c r="C45" i="6"/>
  <c r="C51" i="6"/>
  <c r="D19" i="6"/>
  <c r="C19" i="6"/>
  <c r="K65" i="6"/>
  <c r="D24" i="6"/>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8" i="5"/>
  <c r="S441" i="5"/>
  <c r="S322" i="5"/>
  <c r="S417" i="5"/>
  <c r="S587" i="5"/>
  <c r="S519" i="5"/>
  <c r="S470" i="5"/>
  <c r="S294" i="5"/>
  <c r="S274" i="5"/>
  <c r="S594" i="5"/>
  <c r="S494" i="5"/>
  <c r="S364" i="5"/>
  <c r="S589" i="5"/>
  <c r="S437" i="5"/>
  <c r="S363" i="5"/>
  <c r="S401" i="5"/>
  <c r="S567" i="5"/>
  <c r="S551" i="5"/>
  <c r="S254" i="5"/>
  <c r="S523" i="5"/>
  <c r="S467" i="5"/>
  <c r="S275" i="5"/>
  <c r="S560" i="5"/>
  <c r="S392" i="5"/>
  <c r="S340" i="5"/>
  <c r="S461" i="5"/>
  <c r="S475" i="5"/>
  <c r="S569" i="5"/>
  <c r="S577" i="5"/>
  <c r="S471" i="5"/>
  <c r="S574" i="5"/>
  <c r="S606" i="5"/>
  <c r="S352" i="5"/>
  <c r="S463" i="5"/>
  <c r="S491" i="5"/>
  <c r="S396" i="5"/>
  <c r="S400" i="5"/>
  <c r="S465" i="5"/>
  <c r="S285" i="5"/>
  <c r="S373" i="5"/>
  <c r="S360" i="5"/>
  <c r="S376" i="5"/>
  <c r="S337" i="5"/>
  <c r="S368" i="5"/>
  <c r="S515" i="5"/>
  <c r="S421" i="5"/>
  <c r="S306" i="5"/>
  <c r="S286" i="5"/>
  <c r="S473" i="5"/>
  <c r="S527" i="5"/>
  <c r="S332" i="5"/>
  <c r="S304" i="5"/>
  <c r="S456" i="5"/>
  <c r="S384" i="5"/>
  <c r="S532" i="5"/>
  <c r="S328" i="5"/>
  <c r="S260" i="5"/>
  <c r="S585" i="5"/>
  <c r="S258" i="5"/>
  <c r="S552" i="5"/>
  <c r="S507" i="5"/>
  <c r="S520" i="5"/>
  <c r="S279" i="5"/>
  <c r="S563" i="5"/>
  <c r="S326" i="5"/>
  <c r="S445" i="5"/>
  <c r="S479" i="5"/>
  <c r="S365" i="5"/>
  <c r="S266" i="5"/>
  <c r="S590" i="5"/>
  <c r="S436" i="5"/>
  <c r="S543" i="5"/>
  <c r="S389" i="5"/>
  <c r="S448" i="5"/>
  <c r="S440" i="5"/>
  <c r="S270" i="5"/>
  <c r="S413" i="5"/>
  <c r="S433" i="5"/>
  <c r="S412" i="5"/>
  <c r="S460" i="5"/>
  <c r="S500" i="5"/>
  <c r="S536" i="5"/>
  <c r="S338" i="5"/>
  <c r="S484" i="5"/>
  <c r="S405" i="5"/>
  <c r="S408" i="5"/>
  <c r="S565" i="5"/>
  <c r="S576" i="5"/>
  <c r="S452" i="5"/>
  <c r="S593" i="5"/>
  <c r="S488" i="5"/>
  <c r="S429" i="5"/>
  <c r="S295" i="5"/>
  <c r="S511" i="5"/>
  <c r="S348" i="5"/>
  <c r="S356" i="5"/>
  <c r="S290" i="5"/>
  <c r="S277" i="5"/>
  <c r="S416" i="5"/>
  <c r="S555" i="5"/>
  <c r="S301" i="5"/>
  <c r="S554" i="5"/>
  <c r="S282" i="5"/>
  <c r="S547" i="5"/>
  <c r="S579" i="5"/>
  <c r="S578" i="5"/>
  <c r="S409" i="5"/>
  <c r="S444" i="5"/>
  <c r="S535" i="5"/>
  <c r="S298" i="5"/>
  <c r="S483" i="5"/>
  <c r="S539" i="5"/>
  <c r="S571" i="5"/>
  <c r="S372" i="5"/>
  <c r="S424" i="5"/>
  <c r="S499" i="5"/>
  <c r="S458" i="5"/>
  <c r="S291" i="5"/>
  <c r="S263" i="5"/>
  <c r="S559" i="5"/>
  <c r="S310" i="5"/>
  <c r="S278" i="5"/>
  <c r="S420" i="5"/>
  <c r="S572" i="5"/>
  <c r="S259" i="5"/>
  <c r="S503" i="5"/>
  <c r="S344" i="5"/>
  <c r="S575" i="5"/>
  <c r="S464" i="5"/>
  <c r="S425" i="5"/>
  <c r="S262" i="5"/>
  <c r="S516" i="5"/>
  <c r="S522" i="5"/>
  <c r="S318" i="5"/>
  <c r="S404" i="5"/>
  <c r="S357" i="5"/>
  <c r="S504" i="5"/>
  <c r="S314" i="5"/>
  <c r="S388" i="5"/>
  <c r="S303" i="5"/>
  <c r="S393" i="5"/>
  <c r="S607" i="5"/>
  <c r="S573" i="5"/>
  <c r="S495" i="5"/>
  <c r="S432" i="5"/>
  <c r="S472" i="5"/>
  <c r="S583" i="5"/>
  <c r="S581" i="5"/>
  <c r="S586" i="5"/>
  <c r="S487" i="5"/>
  <c r="S591" i="5"/>
  <c r="G68" i="6"/>
  <c r="H68" i="6"/>
  <c r="D68" i="6"/>
  <c r="C39" i="6"/>
  <c r="C35" i="6"/>
  <c r="C46" i="6"/>
  <c r="C34" i="6"/>
  <c r="D34" i="6"/>
  <c r="D31" i="6"/>
  <c r="C30" i="6"/>
  <c r="D30" i="6"/>
  <c r="C32" i="6"/>
  <c r="D32" i="6"/>
  <c r="G66" i="6"/>
  <c r="H66" i="6"/>
  <c r="C66" i="6"/>
  <c r="G67" i="6"/>
  <c r="H67" i="6"/>
  <c r="D67" i="6"/>
  <c r="G65" i="6"/>
  <c r="H65" i="6"/>
  <c r="C65" i="6"/>
  <c r="C49" i="6"/>
  <c r="C47" i="6"/>
  <c r="C60" i="6"/>
  <c r="D60" i="6"/>
  <c r="D58" i="6"/>
  <c r="C58" i="6"/>
  <c r="D63" i="6"/>
  <c r="C63" i="6"/>
  <c r="C62" i="6"/>
  <c r="D62" i="6"/>
  <c r="C54" i="6"/>
  <c r="D54" i="6"/>
  <c r="D57" i="6"/>
  <c r="C57" i="6"/>
  <c r="F56" i="6"/>
  <c r="H56" i="6"/>
  <c r="H55" i="6"/>
  <c r="D59" i="6"/>
  <c r="C59" i="6"/>
  <c r="C68" i="6"/>
  <c r="D65" i="6"/>
  <c r="D66" i="6"/>
  <c r="C67" i="6"/>
  <c r="H69" i="6"/>
  <c r="H70" i="6"/>
  <c r="D2" i="6"/>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<sst xmlns="http://schemas.openxmlformats.org/spreadsheetml/2006/main" count="24460" uniqueCount="15867">
  <si>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</si>
  <si>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</si>
  <si>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</si>
  <si>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</si>
  <si>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</si>
  <si>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</si>
  <si>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</si>
  <si>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</si>
  <si>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</si>
  <si>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</si>
  <si>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</si>
  <si>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</si>
  <si>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</si>
  <si>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</si>
  <si>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</si>
  <si>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</si>
  <si>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</si>
  <si>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</si>
  <si>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</si>
  <si>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</si>
  <si>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</si>
  <si>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</si>
  <si>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</si>
  <si>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</si>
  <si>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</si>
  <si>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</si>
  <si>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</si>
  <si>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</si>
  <si>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</si>
  <si>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</si>
  <si>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</si>
  <si>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</si>
  <si>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</si>
  <si>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</si>
  <si>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</si>
  <si>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</si>
  <si>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</si>
  <si>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</si>
  <si>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</si>
  <si>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</si>
  <si>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</si>
  <si>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</si>
  <si>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</si>
  <si>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</si>
  <si>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</si>
  <si>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</si>
  <si>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</si>
  <si>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</si>
  <si>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</si>
  <si>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</si>
  <si>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</si>
  <si>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</si>
  <si>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</si>
  <si>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</si>
  <si>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</si>
  <si>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</si>
  <si>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</si>
  <si>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</si>
  <si>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</si>
  <si>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</si>
  <si>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</si>
  <si>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</si>
  <si>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</si>
  <si>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</si>
  <si>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</si>
  <si>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</si>
  <si>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</si>
  <si>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</si>
  <si>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</si>
  <si>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</si>
  <si>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</si>
  <si>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</si>
  <si>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</si>
  <si>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</si>
  <si>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</si>
  <si>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</si>
  <si>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</si>
  <si>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</si>
  <si>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</si>
  <si>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</si>
  <si>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</si>
  <si>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</si>
  <si>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</si>
  <si>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</si>
  <si>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</si>
  <si>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</si>
  <si>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</si>
  <si>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</si>
  <si>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</si>
  <si>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</si>
  <si>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</si>
  <si>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</si>
  <si>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</si>
  <si>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</si>
  <si>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</si>
  <si>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</si>
  <si>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</si>
  <si>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</si>
  <si>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</si>
  <si>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</si>
  <si>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</si>
  <si>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</si>
  <si>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</si>
  <si>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</si>
  <si>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</si>
  <si>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</si>
  <si>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</si>
  <si>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</si>
  <si>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</si>
  <si>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</si>
  <si>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</si>
  <si>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</si>
  <si>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</si>
  <si>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</si>
  <si>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</si>
  <si>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</si>
  <si>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</si>
  <si>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</si>
  <si>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</si>
  <si>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</si>
  <si>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</si>
  <si>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</si>
  <si>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</si>
  <si>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</si>
  <si>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</si>
  <si>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</si>
  <si>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</si>
  <si>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</si>
  <si>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</si>
  <si>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</si>
  <si>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</si>
  <si>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</si>
  <si>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</si>
  <si>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</si>
  <si>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</si>
  <si>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</si>
  <si>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</si>
  <si>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</si>
  <si>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</si>
  <si>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</si>
  <si>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</si>
  <si>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</si>
  <si>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</si>
  <si>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</si>
  <si>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</si>
  <si>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</si>
  <si>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</si>
  <si>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</si>
  <si>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</si>
  <si>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</si>
  <si>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</si>
  <si>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</si>
  <si>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</si>
  <si>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</si>
  <si>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</si>
  <si>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</si>
  <si>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</si>
  <si>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</si>
  <si>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</si>
  <si>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</si>
  <si>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</si>
  <si>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</si>
  <si>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</si>
  <si>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</si>
  <si>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</si>
  <si>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</si>
  <si>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</si>
  <si>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</si>
  <si>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</si>
  <si>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</si>
  <si>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</si>
  <si>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</si>
  <si>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</si>
  <si>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</si>
  <si>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</si>
  <si>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</si>
  <si>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</si>
  <si>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</si>
  <si>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</si>
  <si>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</si>
  <si>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</si>
  <si>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</si>
  <si>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</si>
  <si>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</si>
  <si>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</si>
  <si>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</si>
  <si>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</si>
  <si>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</si>
  <si>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</si>
  <si>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</si>
  <si>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</si>
  <si>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</si>
  <si>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</si>
  <si>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</si>
  <si>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</si>
  <si>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</si>
  <si>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</si>
  <si>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</si>
  <si>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</si>
  <si>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</si>
  <si>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</si>
  <si>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</si>
  <si>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</si>
  <si>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</si>
  <si>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</si>
  <si>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</si>
  <si>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</si>
  <si>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</si>
  <si>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</si>
  <si>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</si>
  <si>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</si>
  <si>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</si>
  <si>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</si>
  <si>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</si>
  <si>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</si>
  <si>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</si>
  <si>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</si>
  <si>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</si>
  <si>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</si>
  <si>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</si>
  <si>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</si>
  <si>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</si>
  <si>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</si>
  <si>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</si>
  <si>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</si>
  <si>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</si>
  <si>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</si>
  <si>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</si>
  <si>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</si>
  <si>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</si>
  <si>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</si>
  <si>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</si>
  <si>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</si>
  <si>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</si>
  <si>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</si>
  <si>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</si>
  <si>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</si>
  <si>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</si>
  <si>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</si>
  <si>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</si>
  <si>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</si>
  <si>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</si>
  <si>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</si>
  <si>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</si>
  <si>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</si>
  <si>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</si>
  <si>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</si>
  <si>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</si>
  <si>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</si>
  <si>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</si>
  <si>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</si>
  <si>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</si>
  <si>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</si>
  <si>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</si>
  <si>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</si>
  <si>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</si>
  <si>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</si>
  <si>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</si>
  <si>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</si>
  <si>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</si>
  <si>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</si>
  <si>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</si>
  <si>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</si>
  <si>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</si>
  <si>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</si>
  <si>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</si>
  <si>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</si>
  <si>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</si>
  <si>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</si>
  <si>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</si>
  <si>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</si>
  <si>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</si>
  <si>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</si>
  <si>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</si>
  <si>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</si>
  <si>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</si>
  <si>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</si>
  <si>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</si>
  <si>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</si>
  <si>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</si>
  <si>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</si>
  <si>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</si>
  <si>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</si>
  <si>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</si>
  <si>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</si>
  <si>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</si>
  <si>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</si>
  <si>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</si>
  <si>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</si>
  <si>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</si>
  <si>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</si>
  <si>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</si>
  <si>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</si>
  <si>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</si>
  <si>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</si>
  <si>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</si>
  <si>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</si>
  <si>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</si>
  <si>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</si>
  <si>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</si>
  <si>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</si>
  <si>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</si>
  <si>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</si>
  <si>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</si>
  <si>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</si>
  <si>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</si>
  <si>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</si>
  <si>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</si>
  <si>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</si>
  <si>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</si>
  <si>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</si>
  <si>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</si>
  <si>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</si>
  <si>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</si>
  <si>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</si>
  <si>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</si>
  <si>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</si>
  <si>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</si>
  <si>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</si>
  <si>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</si>
  <si>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</si>
  <si>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</si>
  <si>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</si>
  <si>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</si>
  <si>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</si>
  <si>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</si>
  <si>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</si>
  <si>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</si>
  <si>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</si>
  <si>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</si>
  <si>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</si>
  <si>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</si>
  <si>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</si>
  <si>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</si>
  <si>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</si>
  <si>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</si>
  <si>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</si>
  <si>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</si>
  <si>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</si>
  <si>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</si>
  <si>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</si>
  <si>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</si>
  <si>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</si>
  <si>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</si>
  <si>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</si>
  <si>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</si>
  <si>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</si>
  <si>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</si>
  <si>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</si>
  <si>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</si>
  <si>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</si>
  <si>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</si>
  <si>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</si>
  <si>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</si>
  <si>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</si>
  <si>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</si>
  <si>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</si>
  <si>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</si>
  <si>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</si>
  <si>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</si>
  <si>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</si>
  <si>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</si>
  <si>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</si>
  <si>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</si>
  <si>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</si>
  <si>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</si>
  <si>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</si>
  <si>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</si>
  <si>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</si>
  <si>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</si>
  <si>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</si>
  <si>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</si>
  <si>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</si>
  <si>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</si>
  <si>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</si>
  <si>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</si>
  <si>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</si>
  <si>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</si>
  <si>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</si>
  <si>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</si>
  <si>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</si>
  <si>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</si>
  <si>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</si>
  <si>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</si>
  <si>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</si>
  <si>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</si>
  <si>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</si>
  <si>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</si>
  <si>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</si>
  <si>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</si>
  <si>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</si>
  <si>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</si>
  <si>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</si>
  <si>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</si>
  <si>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</si>
  <si>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</si>
  <si>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</si>
  <si>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</si>
  <si>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</si>
  <si>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</si>
  <si>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</si>
  <si>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</si>
  <si>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</si>
  <si>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</si>
  <si>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</si>
  <si>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</si>
  <si>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</si>
  <si>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</si>
  <si>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</si>
  <si>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</si>
  <si>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</si>
  <si>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</si>
  <si>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</si>
  <si>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</si>
  <si>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</si>
  <si>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</si>
  <si>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</si>
  <si>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</si>
  <si>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</si>
  <si>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</si>
  <si>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</si>
  <si>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</si>
  <si>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</si>
  <si>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</si>
  <si>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</si>
  <si>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</si>
  <si>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</si>
  <si>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</si>
  <si>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</si>
  <si>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</si>
  <si>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</si>
  <si>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</si>
  <si>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</si>
  <si>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</si>
  <si>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</si>
  <si>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</si>
  <si>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</si>
  <si>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</si>
  <si>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</si>
  <si>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</si>
  <si>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</si>
  <si>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</si>
  <si>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</si>
  <si>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</si>
  <si>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</si>
  <si>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</si>
  <si>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</si>
  <si>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</si>
  <si>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</si>
  <si>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</si>
  <si>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</si>
  <si>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</si>
  <si>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</si>
  <si>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</si>
  <si>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</si>
  <si>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</si>
  <si>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</si>
  <si>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</si>
  <si>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</si>
  <si>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</si>
  <si>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</si>
  <si>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</si>
  <si>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</si>
  <si>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</si>
  <si>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</si>
  <si>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</si>
  <si>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</si>
  <si>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</si>
  <si>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</si>
  <si>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</si>
  <si>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</si>
  <si>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</si>
  <si>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</si>
  <si>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</si>
  <si>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</si>
  <si>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</si>
  <si>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</si>
  <si>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</si>
  <si>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</si>
  <si>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</si>
  <si>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</si>
  <si>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</si>
  <si>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</si>
  <si>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</si>
  <si>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</si>
  <si>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</si>
  <si>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</si>
  <si>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</si>
  <si>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</si>
  <si>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</si>
  <si>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</si>
  <si>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</si>
  <si>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</si>
  <si>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</si>
  <si>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</si>
  <si>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</si>
  <si>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</si>
  <si>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</si>
  <si>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</si>
  <si>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</si>
  <si>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</si>
  <si>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</si>
  <si>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</si>
  <si>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</si>
  <si>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</si>
  <si>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</si>
  <si>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</si>
  <si>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</si>
  <si>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</si>
  <si>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</si>
  <si>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</si>
  <si>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</si>
  <si>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</si>
  <si>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</si>
  <si>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</si>
  <si>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</si>
  <si>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</si>
  <si>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</si>
  <si>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</si>
  <si>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</si>
  <si>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</si>
  <si>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</si>
  <si>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</si>
  <si>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</si>
  <si>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</si>
  <si>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</si>
  <si>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</si>
  <si>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</si>
  <si>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</si>
  <si>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</si>
  <si>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</si>
  <si>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</si>
  <si>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</si>
  <si>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</si>
  <si>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</si>
  <si>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</si>
  <si>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</si>
  <si>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</si>
  <si>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</si>
  <si>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</si>
  <si>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</si>
  <si>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</si>
  <si>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</si>
  <si>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</si>
  <si>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</si>
  <si>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</si>
  <si>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</si>
  <si>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</si>
  <si>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</si>
  <si>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</si>
  <si>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</si>
  <si>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</si>
  <si>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</si>
  <si>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</si>
  <si>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</si>
  <si>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</si>
  <si>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</si>
  <si>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</si>
  <si>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</si>
  <si>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</si>
  <si>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</si>
  <si>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</si>
  <si>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</si>
  <si>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</si>
  <si>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</si>
  <si>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</si>
  <si>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</si>
  <si>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</si>
  <si>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</si>
  <si>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</si>
  <si>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</si>
  <si>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</si>
  <si>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</si>
  <si>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</si>
  <si>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</si>
  <si>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</si>
  <si>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</si>
  <si>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</si>
  <si>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</si>
  <si>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</si>
  <si>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</si>
  <si>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</si>
  <si>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</si>
  <si>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</si>
  <si>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</si>
  <si>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</si>
  <si>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</si>
  <si>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</si>
  <si>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</si>
  <si>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</si>
  <si>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</si>
  <si>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</si>
  <si>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</si>
  <si>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</si>
  <si>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</si>
  <si>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</si>
  <si>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</si>
  <si>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</si>
  <si>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</si>
  <si>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</si>
  <si>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</si>
  <si>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</si>
  <si>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</si>
  <si>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</si>
  <si>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</si>
  <si>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</si>
  <si>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</si>
  <si>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</si>
  <si>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</si>
  <si>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</si>
  <si>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</si>
  <si>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</si>
  <si>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</si>
  <si>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</si>
  <si>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</si>
  <si>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</si>
  <si>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</si>
  <si>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</si>
  <si>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</si>
  <si>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</si>
  <si>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</si>
  <si>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</si>
  <si>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</si>
  <si>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</si>
  <si>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</si>
  <si>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</si>
  <si>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</si>
  <si>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</si>
  <si>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</si>
  <si>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</si>
  <si>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</si>
  <si>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</si>
  <si>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</si>
  <si>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</si>
  <si>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</si>
  <si>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</si>
  <si>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</si>
  <si>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</si>
  <si>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</si>
  <si>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</si>
  <si>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</si>
  <si>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</si>
  <si>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</si>
  <si>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</si>
  <si>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</si>
  <si>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</si>
  <si>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</si>
  <si>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</si>
  <si>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</si>
  <si>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</si>
  <si>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</si>
  <si>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</si>
  <si>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</si>
  <si>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</si>
  <si>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</si>
  <si>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</si>
  <si>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</si>
  <si>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</si>
  <si>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</si>
  <si>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</si>
  <si>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</si>
  <si>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</si>
  <si>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</si>
  <si>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</si>
  <si>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</si>
  <si>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</si>
  <si>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</si>
  <si>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</si>
  <si>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</si>
  <si>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</si>
  <si>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</si>
  <si>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</si>
  <si>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</si>
  <si>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</si>
  <si>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</si>
  <si>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</si>
  <si>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</si>
  <si>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</si>
  <si>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</si>
  <si>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</si>
  <si>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</si>
  <si>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</si>
  <si>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</si>
  <si>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</si>
  <si>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</si>
  <si>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</si>
  <si>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</si>
  <si>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</si>
  <si>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</si>
  <si>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</si>
  <si>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</si>
  <si>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</si>
  <si>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</si>
  <si>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</si>
  <si>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</si>
  <si>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</si>
  <si>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</si>
  <si>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</si>
  <si>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</si>
  <si>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</si>
  <si>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</si>
  <si>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</si>
  <si>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</si>
  <si>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</si>
  <si>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</si>
  <si>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</si>
  <si>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</si>
  <si>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</si>
  <si>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</si>
  <si>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</si>
  <si>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</si>
  <si>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</si>
  <si>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</si>
  <si>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</si>
  <si>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</si>
  <si>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</si>
  <si>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</si>
  <si>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</si>
  <si>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</si>
  <si>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</si>
  <si>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</si>
  <si>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</si>
  <si>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</si>
  <si>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</si>
  <si>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</si>
  <si>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</si>
  <si>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</si>
  <si>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</si>
  <si>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</si>
  <si>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</si>
  <si>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</si>
  <si>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</si>
  <si>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</si>
  <si>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</si>
  <si>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</si>
  <si>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</si>
  <si>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</si>
  <si>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</si>
  <si>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</si>
  <si>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</si>
  <si>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</si>
  <si>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</si>
  <si>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</si>
  <si>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</si>
  <si>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</si>
  <si>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</si>
  <si>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</si>
  <si>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</si>
  <si>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</si>
  <si>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</si>
  <si>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</si>
  <si>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</si>
  <si>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</si>
  <si>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</si>
  <si>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</si>
  <si>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</si>
  <si>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</si>
  <si>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</si>
  <si>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</si>
  <si>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</si>
  <si>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</si>
  <si>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</si>
  <si>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</si>
  <si>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</si>
  <si>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</si>
  <si>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</si>
  <si>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</si>
  <si>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</si>
  <si>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</si>
  <si>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</si>
  <si>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</si>
  <si>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</si>
  <si>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</si>
  <si>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</si>
  <si>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</si>
  <si>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</si>
  <si>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</si>
  <si>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</si>
  <si>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</si>
  <si>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</si>
  <si>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</si>
  <si>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</si>
  <si>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</si>
  <si>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</si>
  <si>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</si>
  <si>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</si>
  <si>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</si>
  <si>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</si>
  <si>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</si>
  <si>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</si>
  <si>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</si>
  <si>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</si>
  <si>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</si>
  <si>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</si>
  <si>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</si>
  <si>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</si>
  <si>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</si>
  <si>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</si>
  <si>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</si>
  <si>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</si>
  <si>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</si>
  <si>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</si>
  <si>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</si>
  <si>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</si>
  <si>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</si>
  <si>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</si>
  <si>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</si>
  <si>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</si>
  <si>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</si>
  <si>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</si>
  <si>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</si>
  <si>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</si>
  <si>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</si>
  <si>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</si>
  <si>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</si>
  <si>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</si>
  <si>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</si>
  <si>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</si>
  <si>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</si>
  <si>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</si>
  <si>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</si>
  <si>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</si>
  <si>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</si>
  <si>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</si>
  <si>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</si>
  <si>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</si>
  <si>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</si>
  <si>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</si>
  <si>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</si>
  <si>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</si>
  <si>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</si>
  <si>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</si>
  <si>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</si>
  <si>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</si>
  <si>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</si>
  <si>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</si>
  <si>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</si>
  <si>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</si>
  <si>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</si>
  <si>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</si>
  <si>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</si>
  <si>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</si>
  <si>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</si>
  <si>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</si>
  <si>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</si>
  <si>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</si>
  <si>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</si>
  <si>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</si>
  <si>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</si>
  <si>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</si>
  <si>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</si>
  <si>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</si>
  <si>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</si>
  <si>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</si>
  <si>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</si>
  <si>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</si>
  <si>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</si>
  <si>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</si>
  <si>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</si>
  <si>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</si>
  <si>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</si>
  <si>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</si>
  <si>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</si>
  <si>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</si>
  <si>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</si>
  <si>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</si>
  <si>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</si>
  <si>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</si>
  <si>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</si>
  <si>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</si>
  <si>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</si>
  <si>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</si>
  <si>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</si>
  <si>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</si>
  <si>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</si>
  <si>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</si>
  <si>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</si>
  <si>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</si>
  <si>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</si>
  <si>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</si>
  <si>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</si>
  <si>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</si>
  <si>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</si>
  <si>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</si>
  <si>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</si>
  <si>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</si>
  <si>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</si>
  <si>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</si>
  <si>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</si>
  <si>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</si>
  <si>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</si>
  <si>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</si>
  <si>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</si>
  <si>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</si>
  <si>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</si>
  <si>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</si>
  <si>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</si>
  <si>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</si>
  <si>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</si>
  <si>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</si>
  <si>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</si>
  <si>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</si>
  <si>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</si>
  <si>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</si>
  <si>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</si>
  <si>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</si>
  <si>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</si>
  <si>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</si>
  <si>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</si>
  <si>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</si>
  <si>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</si>
  <si>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</si>
  <si>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</si>
  <si>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</si>
  <si>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</si>
  <si>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</si>
  <si>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</si>
  <si>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</si>
  <si>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</si>
  <si>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</si>
  <si>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</si>
  <si>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</si>
  <si>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</si>
  <si>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</si>
  <si>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</si>
  <si>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</si>
  <si>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</si>
  <si>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</si>
  <si>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</si>
  <si>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</si>
  <si>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</si>
  <si>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</si>
  <si>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</si>
  <si>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</si>
  <si>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</si>
  <si>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</si>
  <si>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</si>
  <si>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</si>
  <si>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</si>
  <si>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</si>
  <si>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</si>
  <si>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</si>
  <si>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</si>
  <si>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</si>
  <si>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</si>
  <si>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</si>
  <si>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</si>
  <si>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</si>
  <si>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</si>
  <si>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</si>
  <si>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</si>
  <si>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</si>
  <si>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</si>
  <si>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</si>
  <si>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</si>
  <si>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</si>
  <si>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</si>
  <si>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</si>
  <si>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</si>
  <si>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</si>
  <si>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</si>
  <si>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</si>
  <si>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</si>
  <si>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</si>
  <si>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</si>
  <si>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</si>
  <si>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</si>
  <si>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</si>
  <si>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</si>
  <si>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</si>
  <si>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</si>
  <si>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</si>
  <si>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</si>
  <si>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</si>
  <si>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</si>
  <si>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</si>
  <si>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</si>
  <si>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</si>
  <si>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</si>
  <si>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</si>
  <si>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</si>
  <si>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</si>
  <si>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</si>
  <si>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</si>
  <si>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</si>
  <si>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</si>
  <si>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</si>
  <si>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</si>
  <si>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</si>
  <si>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</si>
  <si>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</si>
  <si>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</si>
  <si>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</si>
  <si>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</si>
  <si>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</si>
  <si>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</si>
  <si>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</si>
  <si>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</si>
  <si>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</si>
  <si>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</si>
  <si>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</si>
  <si>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</si>
  <si>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</si>
  <si>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</si>
  <si>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</si>
  <si>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</si>
  <si>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</si>
  <si>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</si>
  <si>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</si>
  <si>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</si>
  <si>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</si>
  <si>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</si>
  <si>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</si>
  <si>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</si>
  <si>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</si>
  <si>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</si>
  <si>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</si>
  <si>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</si>
  <si>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</si>
  <si>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</si>
  <si>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</si>
  <si>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</si>
  <si>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</si>
  <si>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</si>
  <si>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</si>
  <si>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</si>
  <si>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</si>
  <si>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</si>
  <si>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</si>
  <si>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</si>
  <si>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</si>
  <si>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</si>
  <si>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</si>
  <si>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</si>
  <si>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</si>
  <si>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</si>
  <si>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</si>
  <si>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</si>
  <si>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</si>
  <si>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</si>
  <si>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</si>
  <si>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</si>
  <si>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</si>
  <si>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</si>
  <si>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</si>
  <si>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</si>
  <si>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</si>
  <si>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</si>
  <si>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</si>
  <si>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</si>
  <si>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</si>
  <si>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</si>
  <si>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</si>
  <si>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</si>
  <si>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</si>
  <si>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</si>
  <si>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</si>
  <si>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</si>
  <si>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</si>
  <si>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</si>
  <si>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</si>
  <si>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</si>
  <si>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</si>
  <si>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</si>
  <si>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</si>
  <si>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</si>
  <si>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</si>
  <si>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</si>
  <si>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</si>
  <si>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</si>
  <si>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</si>
  <si>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</si>
  <si>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</si>
  <si>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</si>
  <si>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</si>
  <si>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</si>
  <si>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</si>
  <si>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</si>
  <si>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</si>
  <si>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</si>
  <si>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</si>
  <si>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</si>
  <si>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</si>
  <si>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</si>
  <si>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</si>
  <si>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</si>
  <si>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</si>
  <si>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</si>
  <si>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</si>
  <si>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</si>
  <si>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</si>
  <si>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</si>
  <si>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</si>
  <si>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</si>
  <si>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</si>
  <si>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</si>
  <si>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</si>
  <si>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</si>
  <si>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</si>
  <si>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</si>
  <si>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</si>
  <si>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</si>
  <si>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</si>
  <si>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</si>
  <si>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</si>
  <si>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</si>
  <si>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</si>
  <si>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</si>
  <si>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</si>
  <si>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</si>
  <si>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</si>
  <si>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</si>
  <si>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</si>
  <si>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</si>
  <si>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</si>
  <si>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</si>
  <si>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</si>
  <si>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</si>
  <si>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</si>
  <si>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</si>
  <si>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</si>
  <si>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</si>
  <si>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</si>
  <si>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</si>
  <si>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</si>
  <si>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</si>
  <si>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</si>
  <si>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</si>
  <si>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</si>
  <si>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</si>
  <si>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</si>
  <si>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</si>
  <si>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</si>
  <si>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</si>
  <si>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</si>
  <si>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</si>
  <si>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</si>
  <si>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</si>
  <si>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</si>
  <si>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</si>
  <si>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</si>
  <si>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</si>
  <si>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</si>
  <si>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</si>
  <si>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</si>
  <si>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</si>
  <si>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</si>
  <si>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</si>
  <si>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</si>
  <si>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</si>
  <si>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</si>
  <si>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</si>
  <si>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</si>
  <si>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</si>
  <si>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</si>
  <si>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</si>
  <si>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</si>
  <si>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</si>
  <si>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</si>
  <si>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</si>
  <si>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</si>
  <si>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</si>
  <si>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</si>
  <si>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</si>
  <si>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</si>
  <si>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</si>
  <si>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</si>
  <si>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</si>
  <si>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</si>
  <si>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</si>
  <si>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</si>
  <si>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</si>
  <si>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</si>
  <si>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</si>
  <si>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</si>
  <si>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</si>
  <si>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</si>
  <si>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</si>
  <si>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</si>
  <si>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</si>
  <si>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</si>
  <si>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</si>
  <si>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</si>
  <si>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</si>
  <si>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</si>
  <si>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</si>
  <si>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</si>
  <si>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</si>
  <si>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</si>
  <si>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</si>
  <si>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</si>
  <si>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</si>
  <si>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</si>
  <si>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</si>
  <si>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</si>
  <si>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</si>
  <si>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</si>
  <si>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</si>
  <si>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</si>
  <si>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</si>
  <si>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</si>
  <si>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</si>
  <si>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</si>
  <si>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</si>
  <si>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</si>
  <si>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</si>
  <si>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</si>
  <si>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</si>
  <si>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</si>
  <si>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</si>
  <si>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</si>
  <si>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</si>
  <si>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</si>
  <si>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</si>
  <si>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</si>
  <si>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</si>
  <si>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</si>
  <si>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</si>
  <si>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</si>
  <si>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</si>
  <si>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</si>
  <si>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</si>
  <si>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</si>
  <si>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</si>
  <si>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</si>
  <si>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</si>
  <si>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</si>
  <si>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</si>
  <si>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</si>
  <si>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</si>
  <si>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</si>
  <si>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</si>
  <si>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</si>
  <si>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</si>
  <si>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</si>
  <si>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</si>
  <si>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</si>
  <si>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</si>
  <si>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</si>
  <si>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</si>
  <si>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</si>
  <si>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</si>
  <si>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</si>
  <si>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</si>
  <si>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</si>
  <si>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</si>
  <si>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</si>
  <si>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</si>
  <si>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</si>
  <si>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</si>
  <si>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</si>
  <si>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</si>
  <si>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</si>
  <si>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</si>
  <si>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</si>
  <si>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</si>
  <si>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</si>
  <si>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</si>
  <si>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</si>
  <si>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</si>
  <si>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</si>
  <si>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</si>
  <si>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</si>
  <si>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</si>
  <si>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</si>
  <si>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</si>
  <si>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</si>
  <si>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</si>
  <si>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</si>
  <si>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</si>
  <si>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</si>
  <si>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</si>
  <si>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</si>
  <si>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</si>
  <si>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</si>
  <si>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</si>
  <si>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</si>
  <si>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</si>
  <si>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</si>
  <si>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</si>
  <si>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</si>
  <si>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</si>
  <si>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</si>
  <si>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</si>
  <si>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</si>
  <si>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</si>
  <si>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</si>
  <si>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</si>
  <si>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</si>
  <si>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</si>
  <si>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</si>
  <si>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</si>
  <si>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</si>
  <si>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</si>
  <si>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</si>
  <si>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</si>
  <si>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</si>
  <si>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</si>
  <si>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</si>
  <si>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</si>
  <si>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</si>
  <si>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</si>
  <si>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</si>
  <si>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</si>
  <si>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</si>
  <si>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</si>
  <si>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</si>
  <si>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</si>
  <si>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</si>
  <si>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</si>
  <si>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</si>
  <si>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</si>
  <si>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</si>
  <si>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</si>
  <si>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</si>
  <si>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</si>
  <si>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</si>
  <si>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</si>
  <si>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</si>
  <si>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</si>
  <si>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</si>
  <si>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</si>
  <si>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</si>
  <si>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</si>
  <si>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</si>
  <si>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</si>
  <si>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</si>
  <si>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</si>
  <si>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</si>
  <si>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</si>
  <si>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</si>
  <si>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</si>
  <si>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</si>
  <si>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</si>
  <si>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</si>
  <si>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</si>
  <si>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</si>
  <si>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</si>
  <si>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</si>
  <si>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</si>
  <si>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</si>
  <si>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</si>
  <si>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</si>
  <si>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</si>
  <si>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</si>
  <si>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</si>
  <si>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</si>
  <si>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</si>
  <si>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</si>
  <si>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</si>
  <si>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</si>
  <si>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</si>
  <si>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</si>
  <si>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</si>
  <si>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</si>
  <si>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</si>
  <si>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</si>
  <si>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</si>
  <si>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</si>
  <si>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</si>
  <si>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</si>
  <si>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</si>
  <si>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</si>
  <si>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</si>
  <si>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</si>
  <si>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</si>
  <si>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</si>
  <si>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</si>
  <si>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</si>
  <si>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</si>
  <si>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</si>
  <si>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</si>
  <si>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</si>
  <si>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</si>
  <si>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</si>
  <si>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</si>
  <si>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</si>
  <si>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</si>
  <si>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</si>
  <si>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</si>
  <si>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</si>
  <si>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</si>
  <si>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</si>
  <si>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</si>
  <si>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</si>
  <si>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</si>
  <si>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</si>
  <si>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</si>
  <si>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</si>
  <si>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</si>
  <si>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</si>
  <si>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</si>
  <si>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</si>
  <si>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</si>
  <si>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</si>
  <si>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</si>
  <si>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</si>
  <si>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</si>
  <si>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</si>
  <si>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</si>
  <si>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</si>
  <si>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</si>
  <si>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</si>
  <si>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</si>
  <si>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</si>
  <si>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</si>
  <si>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</si>
  <si>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</si>
  <si>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</si>
  <si>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</si>
  <si>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</si>
  <si>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</si>
  <si>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</si>
  <si>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</si>
  <si>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</si>
  <si>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</si>
  <si>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</si>
  <si>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</si>
  <si>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</si>
  <si>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</si>
  <si>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</si>
  <si>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</si>
  <si>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</si>
  <si>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</si>
  <si>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</si>
  <si>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</si>
  <si>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</si>
  <si>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</si>
  <si>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</si>
  <si>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</si>
  <si>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</si>
  <si>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</si>
  <si>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</si>
  <si>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</si>
  <si>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</si>
  <si>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</si>
  <si>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</si>
  <si>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</si>
  <si>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</si>
  <si>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</si>
  <si>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</si>
  <si>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</si>
  <si>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</si>
  <si>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</si>
  <si>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</si>
  <si>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</si>
  <si>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</si>
  <si>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</si>
  <si>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</si>
  <si>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</si>
  <si>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</si>
  <si>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</si>
  <si>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</si>
  <si>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</si>
  <si>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</si>
  <si>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</si>
  <si>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</si>
  <si>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</si>
  <si>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</si>
  <si>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</si>
  <si>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</si>
  <si>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</si>
  <si>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</si>
  <si>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</si>
  <si>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</si>
  <si>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</si>
  <si>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</si>
  <si>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</si>
  <si>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</si>
  <si>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</si>
  <si>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</si>
  <si>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</si>
  <si>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</si>
  <si>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</si>
  <si>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</si>
  <si>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</si>
  <si>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</si>
  <si>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</si>
  <si>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</si>
  <si>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</si>
  <si>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</si>
  <si>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</si>
  <si>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</si>
  <si>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</si>
  <si>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</si>
  <si>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</si>
  <si>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</si>
  <si>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</si>
  <si>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</si>
  <si>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</si>
  <si>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</si>
  <si>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</si>
  <si>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</si>
  <si>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</si>
  <si>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</si>
  <si>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</si>
  <si>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</si>
  <si>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</si>
  <si>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</si>
  <si>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</si>
  <si>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</si>
  <si>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</si>
  <si>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</si>
  <si>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</si>
  <si>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</si>
  <si>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</si>
  <si>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</si>
  <si>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</si>
  <si>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</si>
  <si>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</si>
  <si>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</si>
  <si>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</si>
  <si>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</si>
  <si>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</si>
  <si>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</si>
  <si>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</si>
  <si>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</si>
  <si>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</si>
  <si>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</si>
  <si>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</si>
  <si>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</si>
  <si>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</si>
  <si>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</si>
  <si>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</si>
  <si>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</si>
  <si>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</si>
  <si>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</si>
  <si>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</si>
  <si>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</si>
  <si>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</si>
  <si>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</si>
  <si>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</si>
  <si>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</si>
  <si>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</si>
  <si>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</si>
  <si>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</si>
  <si>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</si>
  <si>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</si>
  <si>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</si>
  <si>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</si>
  <si>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</si>
  <si>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</si>
  <si>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</si>
  <si>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</si>
  <si>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</si>
  <si>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</si>
  <si>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</si>
  <si>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</si>
  <si>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</si>
  <si>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</si>
  <si>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</si>
  <si>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</si>
  <si>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</si>
  <si>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</si>
  <si>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</si>
  <si>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</si>
  <si>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</si>
  <si>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</si>
  <si>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</si>
  <si>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</si>
  <si>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</si>
  <si>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</si>
  <si>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</si>
  <si>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</si>
  <si>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</si>
  <si>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</si>
  <si>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</si>
  <si>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</si>
  <si>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</si>
  <si>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</si>
  <si>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</si>
  <si>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</si>
  <si>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</si>
  <si>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</si>
  <si>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</si>
  <si>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</si>
  <si>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</si>
  <si>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</si>
  <si>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</si>
  <si>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</si>
  <si>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</si>
  <si>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</si>
  <si>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</si>
  <si>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</si>
  <si>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</si>
  <si>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</si>
  <si>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</si>
  <si>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</si>
  <si>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</si>
  <si>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</si>
  <si>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</si>
  <si>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</si>
  <si>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</si>
  <si>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</si>
  <si>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</si>
  <si>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</si>
  <si>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</si>
  <si>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</si>
  <si>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</si>
  <si>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</si>
  <si>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</si>
  <si>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</si>
  <si>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</si>
  <si>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</si>
  <si>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</si>
  <si>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</si>
  <si>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</si>
  <si>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</si>
  <si>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</si>
  <si>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</si>
  <si>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</si>
  <si>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</si>
  <si>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</si>
  <si>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</si>
  <si>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</si>
  <si>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</si>
  <si>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</si>
  <si>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</si>
  <si>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</si>
  <si>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</si>
  <si>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</si>
  <si>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</si>
  <si>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</si>
  <si>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</si>
  <si>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</si>
  <si>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</si>
  <si>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</si>
  <si>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</si>
  <si>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</si>
  <si>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</si>
  <si>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</si>
  <si>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</si>
  <si>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</si>
  <si>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</si>
  <si>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</si>
  <si>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</si>
  <si>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</si>
  <si>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</si>
  <si>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</si>
  <si>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</si>
  <si>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</si>
  <si>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</si>
  <si>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</si>
  <si>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</si>
  <si>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</si>
  <si>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</si>
  <si>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</si>
  <si>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</si>
  <si>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</si>
  <si>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</si>
  <si>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</si>
  <si>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</si>
  <si>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</si>
  <si>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</si>
  <si>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</si>
  <si>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</si>
  <si>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</si>
  <si>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</si>
  <si>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</si>
  <si>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</si>
  <si>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</si>
  <si>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</si>
  <si>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</si>
  <si>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</si>
  <si>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</si>
  <si>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</si>
  <si>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</si>
  <si>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</si>
  <si>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</si>
  <si>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</si>
  <si>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</si>
  <si>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</si>
  <si>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</si>
  <si>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</si>
  <si>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</si>
  <si>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</si>
  <si>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</si>
  <si>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</si>
  <si>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</si>
  <si>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</si>
  <si>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</si>
  <si>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</si>
  <si>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</si>
  <si>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</si>
  <si>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</si>
  <si>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</si>
  <si>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</si>
  <si>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</si>
  <si>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</si>
  <si>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</si>
  <si>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</si>
  <si>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</si>
  <si>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</si>
  <si>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</si>
  <si>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</si>
  <si>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</si>
  <si>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</si>
  <si>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</si>
  <si>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</si>
  <si>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</si>
  <si>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</si>
  <si>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</si>
  <si>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</si>
  <si>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</si>
  <si>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</si>
  <si>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</si>
  <si>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</si>
  <si>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</si>
  <si>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</si>
  <si>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</si>
  <si>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</si>
  <si>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</si>
  <si>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</si>
  <si>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</si>
  <si>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</si>
  <si>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</si>
  <si>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</si>
  <si>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</si>
  <si>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</si>
  <si>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</si>
  <si>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</si>
  <si>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</si>
  <si>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</si>
  <si>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</si>
  <si>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</si>
  <si>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</si>
  <si>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</si>
  <si>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</si>
  <si>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</si>
  <si>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</si>
  <si>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</si>
  <si>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</si>
  <si>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</si>
  <si>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</si>
  <si>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</si>
  <si>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</si>
  <si>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</si>
  <si>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</si>
  <si>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</si>
  <si>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</si>
  <si>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</si>
  <si>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</si>
  <si>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</si>
  <si>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</si>
  <si>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</si>
  <si>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</si>
  <si>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</si>
  <si>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</si>
  <si>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</si>
  <si>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</si>
  <si>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</si>
  <si>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</si>
  <si>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</si>
  <si>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</si>
  <si>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</si>
  <si>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</si>
  <si>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</si>
  <si>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</si>
  <si>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</si>
  <si>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</si>
  <si>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</si>
  <si>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</si>
  <si>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</si>
  <si>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</si>
  <si>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</si>
  <si>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</si>
  <si>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</si>
  <si>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</si>
  <si>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</si>
  <si>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</si>
  <si>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</si>
  <si>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</si>
  <si>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</si>
  <si>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</si>
  <si>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</si>
  <si>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</si>
  <si>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</si>
  <si>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</si>
  <si>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</si>
  <si>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</si>
  <si>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</si>
  <si>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</si>
  <si>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</si>
  <si>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</si>
  <si>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</si>
  <si>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</si>
  <si>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</si>
  <si>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</si>
  <si>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</si>
  <si>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</si>
  <si>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</si>
  <si>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</si>
  <si>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</si>
  <si>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</si>
  <si>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</si>
  <si>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</si>
  <si>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</si>
  <si>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</si>
  <si>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</si>
  <si>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</si>
  <si>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</si>
  <si>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</si>
  <si>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</si>
  <si>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</si>
  <si>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</si>
  <si>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</si>
  <si>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</si>
  <si>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</si>
  <si>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</si>
  <si>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</si>
  <si>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</si>
  <si>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</si>
  <si>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</si>
  <si>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</si>
  <si>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</si>
  <si>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</si>
  <si>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</si>
  <si>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</si>
  <si>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</si>
  <si>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</si>
  <si>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</si>
  <si>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</si>
  <si>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</si>
  <si>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</si>
  <si>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</si>
  <si>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</si>
  <si>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</si>
  <si>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</si>
  <si>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</si>
  <si>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</si>
  <si>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</si>
  <si>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</si>
  <si>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</si>
  <si>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</si>
  <si>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</si>
  <si>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</si>
  <si>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</si>
  <si>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</si>
  <si>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</si>
  <si>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</si>
  <si>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</si>
  <si>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</si>
  <si>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</si>
  <si>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</si>
  <si>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</si>
  <si>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</si>
  <si>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</si>
  <si>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</si>
  <si>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</si>
  <si>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</si>
  <si>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</si>
  <si>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</si>
  <si>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</si>
  <si>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</si>
  <si>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</si>
  <si>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</si>
  <si>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</si>
  <si>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</si>
  <si>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</si>
  <si>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</si>
  <si>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</si>
  <si>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</si>
  <si>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</si>
  <si>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</si>
  <si>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</si>
  <si>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</si>
  <si>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</si>
  <si>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</si>
  <si>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</si>
  <si>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</si>
  <si>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</si>
  <si>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</si>
  <si>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</si>
  <si>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</si>
  <si>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</si>
  <si>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</si>
  <si>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</si>
  <si>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</si>
  <si>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</si>
  <si>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</si>
  <si>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</si>
  <si>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</si>
  <si>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</si>
  <si>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</si>
  <si>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</si>
  <si>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</si>
  <si>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</si>
  <si>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</si>
  <si>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</si>
  <si>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</si>
  <si>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</si>
  <si>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</si>
  <si>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</si>
  <si>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</si>
  <si>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</si>
  <si>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</si>
  <si>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</si>
  <si>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</si>
  <si>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</si>
  <si>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</si>
  <si>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</si>
  <si>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</si>
  <si>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</si>
  <si>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</si>
  <si>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</si>
  <si>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</si>
  <si>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</si>
  <si>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</si>
  <si>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</si>
  <si>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</si>
  <si>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</si>
  <si>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</si>
  <si>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</si>
  <si>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</si>
  <si>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</si>
  <si>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</si>
  <si>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</si>
  <si>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</si>
  <si>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</si>
  <si>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</si>
  <si>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</si>
  <si>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</si>
  <si>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</si>
  <si>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</si>
  <si>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</si>
  <si>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</si>
  <si>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</si>
  <si>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</si>
  <si>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</si>
  <si>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</si>
  <si>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</si>
  <si>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</si>
  <si>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</si>
  <si>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</si>
  <si>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</si>
  <si>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</si>
  <si>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</si>
  <si>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</si>
  <si>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</si>
  <si>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</si>
  <si>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</si>
  <si>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</si>
  <si>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</si>
  <si>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</si>
  <si>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</si>
  <si>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</si>
  <si>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</si>
  <si>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</si>
  <si>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</si>
  <si>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</si>
  <si>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</si>
  <si>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</si>
  <si>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</si>
  <si>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</si>
  <si>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</si>
  <si>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</si>
  <si>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</si>
  <si>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</si>
  <si>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</si>
  <si>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</si>
  <si>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</si>
  <si>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</si>
  <si>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</si>
  <si>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</si>
  <si>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</si>
  <si>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</si>
  <si>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</si>
  <si>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</si>
  <si>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</si>
  <si>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</si>
  <si>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</si>
  <si>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</si>
  <si>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</si>
  <si>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</si>
  <si>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</si>
  <si>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</si>
  <si>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</si>
  <si>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</si>
  <si>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</si>
  <si>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</si>
  <si>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</si>
  <si>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</si>
  <si>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</si>
  <si>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</si>
  <si>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</si>
  <si>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</si>
  <si>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</si>
  <si>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</si>
  <si>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</si>
  <si>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</si>
  <si>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</si>
  <si>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</si>
  <si>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</si>
  <si>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</si>
  <si>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</si>
  <si>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</si>
  <si>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</si>
  <si>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</si>
  <si>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</si>
  <si>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</si>
  <si>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</si>
  <si>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</si>
  <si>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</si>
  <si>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</si>
  <si>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</si>
  <si>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</si>
  <si>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</si>
  <si>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</si>
  <si>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</si>
  <si>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</si>
  <si>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</si>
  <si>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</si>
  <si>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</si>
  <si>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</si>
  <si>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</si>
  <si>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</si>
  <si>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</si>
  <si>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</si>
  <si>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</si>
  <si>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</si>
  <si>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</si>
  <si>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</si>
  <si>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</si>
  <si>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</si>
  <si>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</si>
  <si>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</si>
  <si>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</si>
  <si>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</si>
  <si>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</si>
  <si>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</si>
  <si>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</si>
  <si>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</si>
  <si>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</si>
  <si>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</si>
  <si>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</si>
  <si>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</si>
  <si>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</si>
  <si>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</si>
  <si>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</si>
  <si>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</si>
  <si>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</si>
  <si>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</si>
  <si>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</si>
  <si>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</si>
  <si>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</si>
  <si>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</si>
  <si>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</si>
  <si>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</si>
  <si>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</si>
  <si>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</si>
  <si>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</si>
  <si>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</si>
  <si>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</si>
  <si>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</si>
  <si>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</si>
  <si>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</si>
  <si>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</si>
  <si>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</si>
  <si>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</si>
  <si>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</si>
  <si>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</si>
  <si>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</si>
  <si>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</si>
  <si>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</si>
  <si>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</si>
  <si>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</si>
  <si>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</si>
  <si>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</si>
  <si>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</si>
  <si>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</si>
  <si>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</si>
  <si>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</si>
  <si>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</si>
  <si>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</si>
  <si>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</si>
  <si>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</si>
  <si>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</si>
  <si>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</si>
  <si>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</si>
  <si>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</si>
  <si>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</si>
  <si>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</si>
  <si>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</si>
  <si>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</si>
  <si>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</si>
  <si>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</si>
  <si>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</si>
  <si>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</si>
  <si>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</si>
  <si>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</si>
  <si>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</si>
  <si>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</si>
  <si>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</si>
  <si>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</si>
  <si>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</si>
  <si>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</si>
  <si>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</si>
  <si>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</si>
  <si>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</si>
  <si>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</si>
  <si>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</si>
  <si>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</si>
  <si>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</si>
  <si>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</si>
  <si>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</si>
  <si>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</si>
  <si>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</si>
  <si>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</si>
  <si>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</si>
  <si>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</si>
  <si>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</si>
  <si>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</si>
  <si>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</si>
  <si>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</si>
  <si>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</si>
  <si>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</si>
  <si>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</si>
  <si>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</si>
  <si>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</si>
  <si>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</si>
  <si>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</si>
  <si>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</si>
  <si>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</si>
  <si>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</si>
  <si>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</si>
  <si>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</si>
  <si>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</si>
  <si>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</si>
  <si>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</si>
  <si>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</si>
  <si>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</si>
  <si>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</si>
  <si>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</si>
  <si>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</si>
  <si>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</si>
  <si>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</si>
  <si>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</si>
  <si>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</si>
  <si>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</si>
  <si>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</si>
  <si>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</si>
  <si>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</si>
  <si>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</si>
  <si>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</si>
  <si>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</si>
  <si>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</si>
  <si>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</si>
  <si>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</si>
  <si>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</si>
  <si>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</si>
  <si>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</si>
  <si>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</si>
  <si>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</si>
  <si>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</si>
  <si>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</si>
  <si>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</si>
  <si>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</si>
  <si>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</si>
  <si>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</si>
  <si>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</si>
  <si>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</si>
  <si>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</si>
  <si>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</si>
  <si>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</si>
  <si>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</si>
  <si>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</si>
  <si>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</si>
  <si>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</si>
  <si>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</si>
  <si>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</si>
  <si>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</si>
  <si>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</si>
  <si>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</si>
  <si>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</si>
  <si>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</si>
  <si>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</si>
  <si>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</si>
  <si>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</si>
  <si>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</si>
  <si>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</si>
  <si>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</si>
  <si>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</si>
  <si>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</si>
  <si>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</si>
  <si>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</si>
  <si>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</si>
  <si>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</si>
  <si>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</si>
  <si>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</si>
  <si>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</si>
  <si>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</si>
  <si>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</si>
  <si>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</si>
  <si>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</si>
  <si>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</si>
  <si>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</si>
  <si>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</si>
  <si>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</si>
  <si>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</si>
  <si>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</si>
  <si>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</si>
  <si>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</si>
  <si>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</si>
  <si>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</si>
  <si>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</si>
  <si>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</si>
  <si>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</si>
  <si>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</si>
  <si>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</si>
  <si>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</si>
  <si>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</si>
  <si>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</si>
  <si>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</si>
  <si>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</si>
  <si>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</si>
  <si>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</si>
  <si>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</si>
  <si>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</si>
  <si>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</si>
  <si>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</si>
  <si>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</si>
  <si>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</si>
  <si>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</si>
  <si>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</si>
  <si>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</si>
  <si>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</si>
  <si>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</si>
  <si>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</si>
  <si>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</si>
  <si>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</si>
  <si>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</si>
  <si>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</si>
  <si>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</si>
  <si>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</si>
  <si>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</si>
  <si>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</si>
  <si>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</si>
  <si>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</si>
  <si>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</si>
  <si>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</si>
  <si>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</si>
  <si>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</si>
  <si>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</si>
  <si>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</si>
  <si>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</si>
  <si>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</si>
  <si>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</si>
  <si>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</si>
  <si>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</si>
  <si>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</si>
  <si>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</si>
  <si>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</si>
  <si>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</si>
  <si>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</si>
  <si>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</si>
  <si>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</si>
  <si>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</si>
  <si>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</si>
  <si>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</si>
  <si>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</si>
  <si>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</si>
  <si>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</si>
  <si>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</si>
  <si>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</si>
  <si>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</si>
  <si>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</si>
  <si>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</si>
  <si>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</si>
  <si>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</si>
  <si>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</si>
  <si>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</si>
  <si>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</si>
  <si>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</si>
  <si>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</si>
  <si>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</si>
  <si>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</si>
  <si>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</si>
  <si>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</si>
  <si>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</si>
  <si>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</si>
  <si>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</si>
  <si>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</si>
  <si>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</si>
  <si>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</si>
  <si>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</si>
  <si>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</si>
  <si>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</si>
  <si>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</si>
  <si>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</si>
  <si>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</si>
  <si>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</si>
  <si>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</si>
  <si>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</si>
  <si>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</si>
  <si>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</si>
  <si>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</si>
  <si>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</si>
  <si>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</si>
  <si>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</si>
  <si>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</si>
  <si>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</si>
  <si>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</si>
  <si>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</si>
  <si>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</si>
  <si>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</si>
  <si>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</si>
  <si>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</si>
  <si>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</si>
  <si>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</si>
  <si>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</si>
  <si>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</si>
  <si>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</si>
  <si>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</si>
  <si>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</si>
  <si>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</si>
  <si>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</si>
  <si>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</si>
  <si>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</si>
  <si>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</si>
  <si>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</si>
  <si>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</si>
  <si>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</si>
  <si>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</si>
  <si>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</si>
  <si>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</si>
  <si>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</si>
  <si>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</si>
  <si>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</si>
  <si>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</si>
  <si>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</si>
  <si>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</si>
  <si>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</si>
  <si>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</si>
  <si>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</si>
  <si>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</si>
  <si>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</si>
  <si>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</si>
  <si>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</si>
  <si>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</si>
  <si>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</si>
  <si>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</si>
  <si>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</si>
  <si>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</si>
  <si>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</si>
  <si>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</si>
  <si>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</si>
  <si>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</si>
  <si>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</si>
  <si>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</si>
  <si>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</si>
  <si>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</si>
  <si>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</si>
  <si>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</si>
  <si>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</si>
  <si>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</si>
  <si>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</si>
  <si>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</si>
  <si>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</si>
  <si>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</si>
  <si>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</si>
  <si>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</si>
  <si>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</si>
  <si>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</si>
  <si>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</si>
  <si>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</si>
  <si>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</si>
  <si>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</si>
  <si>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</si>
  <si>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</si>
  <si>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</si>
  <si>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</si>
  <si>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</si>
  <si>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</si>
  <si>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</si>
  <si>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</si>
  <si>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</si>
  <si>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</si>
  <si>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</si>
  <si>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</si>
  <si>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</si>
  <si>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</si>
  <si>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</si>
  <si>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</si>
  <si>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</si>
  <si>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</si>
  <si>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</si>
  <si>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</si>
  <si>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</si>
  <si>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</si>
  <si>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</si>
  <si>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</si>
  <si>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</si>
  <si>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</si>
  <si>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</si>
  <si>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</si>
  <si>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</si>
  <si>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</si>
  <si>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</si>
  <si>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</si>
  <si>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</si>
  <si>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</si>
  <si>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</si>
  <si>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</si>
  <si>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</si>
  <si>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</si>
  <si>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</si>
  <si>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</si>
  <si>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</si>
  <si>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</si>
  <si>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</si>
  <si>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</si>
  <si>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</si>
  <si>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</si>
  <si>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</si>
  <si>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</si>
  <si>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</si>
  <si>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</si>
  <si>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</si>
  <si>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</si>
  <si>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</si>
  <si>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</si>
  <si>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</si>
  <si>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</si>
  <si>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</si>
  <si>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</si>
  <si>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</si>
  <si>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</si>
  <si>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</si>
  <si>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</si>
  <si>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</si>
  <si>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</si>
  <si>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</si>
  <si>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</si>
  <si>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</si>
  <si>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</si>
  <si>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</si>
  <si>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</si>
  <si>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</si>
  <si>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</si>
  <si>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</si>
  <si>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</si>
  <si>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</si>
  <si>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</si>
  <si>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</si>
  <si>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</si>
  <si>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</si>
  <si>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</si>
  <si>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</si>
  <si>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</si>
  <si>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</si>
  <si>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</si>
  <si>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</si>
  <si>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</si>
  <si>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</si>
  <si>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</si>
  <si>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</si>
  <si>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</si>
  <si>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</si>
  <si>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</si>
  <si>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</si>
  <si>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</si>
  <si>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</si>
  <si>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</si>
  <si>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</si>
  <si>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</si>
  <si>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</si>
  <si>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</si>
  <si>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</si>
  <si>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</si>
  <si>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</si>
  <si>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</si>
  <si>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</si>
  <si>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</si>
  <si>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</si>
  <si>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</si>
  <si>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</si>
  <si>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</si>
  <si>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</si>
  <si>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</si>
  <si>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</si>
  <si>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</si>
  <si>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</si>
  <si>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</si>
  <si>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</si>
  <si>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</si>
  <si>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</si>
  <si>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</si>
  <si>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</si>
  <si>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</si>
  <si>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</si>
  <si>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</si>
  <si>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</si>
  <si>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</si>
  <si>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</si>
  <si>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</si>
  <si>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</si>
  <si>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</si>
  <si>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</si>
  <si>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</si>
  <si>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</si>
  <si>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</si>
  <si>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</si>
  <si>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</si>
  <si>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</si>
  <si>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</si>
  <si>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</si>
  <si>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</si>
  <si>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</si>
  <si>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</si>
  <si>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</si>
  <si>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</si>
  <si>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</si>
  <si>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</si>
  <si>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</si>
  <si>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</si>
  <si>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</si>
  <si>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</si>
  <si>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</si>
  <si>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</si>
  <si>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</si>
  <si>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</si>
  <si>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</si>
  <si>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</si>
  <si>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</si>
  <si>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</si>
  <si>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</si>
  <si>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</si>
  <si>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</si>
  <si>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</si>
  <si>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</si>
  <si>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</si>
  <si>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</si>
  <si>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</si>
  <si>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</si>
  <si>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</si>
  <si>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</si>
  <si>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</si>
  <si>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</si>
  <si>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</si>
  <si>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</si>
  <si>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</si>
  <si>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</si>
  <si>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</si>
  <si>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</si>
  <si>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</si>
  <si>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</si>
  <si>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</si>
  <si>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</si>
  <si>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</si>
  <si>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</si>
  <si>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</si>
  <si>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</si>
  <si>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</si>
  <si>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</si>
  <si>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</si>
  <si>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</si>
  <si>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</si>
  <si>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</si>
  <si>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</si>
  <si>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</si>
  <si>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</si>
  <si>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</si>
  <si>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</si>
  <si>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</si>
  <si>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</si>
  <si>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</si>
  <si>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</si>
  <si>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</si>
  <si>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</si>
  <si>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</si>
  <si>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</si>
  <si>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</si>
  <si>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</si>
  <si>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</si>
  <si>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</si>
  <si>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</si>
  <si>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</si>
  <si>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</si>
  <si>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</si>
  <si>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</si>
  <si>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</si>
  <si>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</si>
  <si>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</si>
  <si>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</si>
  <si>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</si>
  <si>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</si>
  <si>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</si>
  <si>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</si>
  <si>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</si>
  <si>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</si>
  <si>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</si>
  <si>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</si>
  <si>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</si>
  <si>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</si>
  <si>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</si>
  <si>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</si>
  <si>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</si>
  <si>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</si>
  <si>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</si>
  <si>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</si>
  <si>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</si>
  <si>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</si>
  <si>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</si>
  <si>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</si>
  <si>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</si>
  <si>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</si>
  <si>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</si>
  <si>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</si>
  <si>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</si>
  <si>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</si>
  <si>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</si>
  <si>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</si>
  <si>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</si>
  <si>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</si>
  <si>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</si>
  <si>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</si>
  <si>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</si>
  <si>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</si>
  <si>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</si>
  <si>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</si>
  <si>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</si>
  <si>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</si>
  <si>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</si>
  <si>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</si>
  <si>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</si>
  <si>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</si>
  <si>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</si>
  <si>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</si>
  <si>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</si>
  <si>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</si>
  <si>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</si>
  <si>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</si>
  <si>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</si>
  <si>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</si>
  <si>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</si>
  <si>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</si>
  <si>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</si>
  <si>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</si>
  <si>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</si>
  <si>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</si>
  <si>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</si>
  <si>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</si>
  <si>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</si>
  <si>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</si>
  <si>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</si>
  <si>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</si>
  <si>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</si>
  <si>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</si>
  <si>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</si>
  <si>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</si>
  <si>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</si>
  <si>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</si>
  <si>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</si>
  <si>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</si>
  <si>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</si>
  <si>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</si>
  <si>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</si>
  <si>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</si>
  <si>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</si>
  <si>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</si>
  <si>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</si>
  <si>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</si>
  <si>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</si>
  <si>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</si>
  <si>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</si>
  <si>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</si>
  <si>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</si>
  <si>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</si>
  <si>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</si>
  <si>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</si>
  <si>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</si>
  <si>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</si>
  <si>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</si>
  <si>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</si>
  <si>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</si>
  <si>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</si>
  <si>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</si>
  <si>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</si>
  <si>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</si>
  <si>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</si>
  <si>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</si>
  <si>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</si>
  <si>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</si>
  <si>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</si>
  <si>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</si>
  <si>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</si>
  <si>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</si>
  <si>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</si>
  <si>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</si>
  <si>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</si>
  <si>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</si>
  <si>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</si>
  <si>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</si>
  <si>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</si>
  <si>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</si>
  <si>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</si>
  <si>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</si>
  <si>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</si>
  <si>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</si>
  <si>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</si>
  <si>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</si>
  <si>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</si>
  <si>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</si>
  <si>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</si>
  <si>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</si>
  <si>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</si>
  <si>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</si>
  <si>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</si>
  <si>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</si>
  <si>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</si>
  <si>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</si>
  <si>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</si>
  <si>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</si>
  <si>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</si>
  <si>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</si>
  <si>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</si>
  <si>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</si>
  <si>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</si>
  <si>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</si>
  <si>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</si>
  <si>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</si>
  <si>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</si>
  <si>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</si>
  <si>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</si>
  <si>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</si>
  <si>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</si>
  <si>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</si>
  <si>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</si>
  <si>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</si>
  <si>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</si>
  <si>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</si>
  <si>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</si>
  <si>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</si>
  <si>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</si>
  <si>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</si>
  <si>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</si>
  <si>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</si>
  <si>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</si>
  <si>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</si>
  <si>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</si>
  <si>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</si>
  <si>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</si>
  <si>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</si>
  <si>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</si>
  <si>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</si>
  <si>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</si>
  <si>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</si>
  <si>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</si>
  <si>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</si>
  <si>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</si>
  <si>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</si>
  <si>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</si>
  <si>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</si>
  <si>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</si>
  <si>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</si>
  <si>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</si>
  <si>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</si>
  <si>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</si>
  <si>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</si>
  <si>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</si>
  <si>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</si>
  <si>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</si>
  <si>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</si>
  <si>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</si>
  <si>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</si>
  <si>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</si>
  <si>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</si>
  <si>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</si>
  <si>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</si>
  <si>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</si>
  <si>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</si>
  <si>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</si>
  <si>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</si>
  <si>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</si>
  <si>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</si>
  <si>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</si>
  <si>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</si>
  <si>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</si>
  <si>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</si>
  <si>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</si>
  <si>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</si>
  <si>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</si>
  <si>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</si>
  <si>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</si>
  <si>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</si>
  <si>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</si>
  <si>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</si>
  <si>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</si>
  <si>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</si>
  <si>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</si>
  <si>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</si>
  <si>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</si>
  <si>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</si>
  <si>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</si>
  <si>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</si>
  <si>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</si>
  <si>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</si>
  <si>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</si>
  <si>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</si>
  <si>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</si>
  <si>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</si>
  <si>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</si>
  <si>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</si>
  <si>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</si>
  <si>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</si>
  <si>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</si>
  <si>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</si>
  <si>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</si>
  <si>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</si>
  <si>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</si>
  <si>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</si>
  <si>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</si>
  <si>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</si>
  <si>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</si>
  <si>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</si>
  <si>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</si>
  <si>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</si>
  <si>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</si>
  <si>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</si>
  <si>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</si>
  <si>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</si>
  <si>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</si>
  <si>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</si>
  <si>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</si>
  <si>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</si>
  <si>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</si>
  <si>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</si>
  <si>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</si>
  <si>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</si>
  <si>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</si>
  <si>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</si>
  <si>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</si>
  <si>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</si>
  <si>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</si>
  <si>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</si>
  <si>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</si>
  <si>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</si>
  <si>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</si>
  <si>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</si>
  <si>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</si>
  <si>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</si>
  <si>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</si>
  <si>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</si>
  <si>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</si>
  <si>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</si>
  <si>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</si>
  <si>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</si>
  <si>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</si>
  <si>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</si>
  <si>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</si>
  <si>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</si>
  <si>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</si>
  <si>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</si>
  <si>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</si>
  <si>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</si>
  <si>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</si>
  <si>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</si>
  <si>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</si>
  <si>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</si>
  <si>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</si>
  <si>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</si>
  <si>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</si>
  <si>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</si>
  <si>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</si>
  <si>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</si>
  <si>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</si>
  <si>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</si>
  <si>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</si>
  <si>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</si>
  <si>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</si>
  <si>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</si>
  <si>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</si>
  <si>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</si>
  <si>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</si>
  <si>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</si>
  <si>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</si>
  <si>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</si>
  <si>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</si>
  <si>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</si>
  <si>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</si>
  <si>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</si>
  <si>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</si>
  <si>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</si>
  <si>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</si>
  <si>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</si>
  <si>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</si>
  <si>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</si>
  <si>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</si>
  <si>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</si>
  <si>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</si>
  <si>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</si>
  <si>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</si>
  <si>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</si>
  <si>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</si>
  <si>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</si>
  <si>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</si>
  <si>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</si>
  <si>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</si>
  <si>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</si>
  <si>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</si>
  <si>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</si>
  <si>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</si>
  <si>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</si>
  <si>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</si>
  <si>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</si>
  <si>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</si>
  <si>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</si>
  <si>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</si>
  <si>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</si>
  <si>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</si>
  <si>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</si>
  <si>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</si>
  <si>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</si>
  <si>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</si>
  <si>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</si>
  <si>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</si>
  <si>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</si>
  <si>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</si>
  <si>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</si>
  <si>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</si>
  <si>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</si>
  <si>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</si>
  <si>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</si>
  <si>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</si>
  <si>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</si>
  <si>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</si>
  <si>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</si>
  <si>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</si>
  <si>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</si>
  <si>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</si>
  <si>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</si>
  <si>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</si>
  <si>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</si>
  <si>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</si>
  <si>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</si>
  <si>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</si>
  <si>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</si>
  <si>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</si>
  <si>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</si>
  <si>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</si>
  <si>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</si>
  <si>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</si>
  <si>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</si>
  <si>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</si>
  <si>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</si>
  <si>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</si>
  <si>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</si>
  <si>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</si>
  <si>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</si>
  <si>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</si>
  <si>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</si>
  <si>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</si>
  <si>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</si>
  <si>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</si>
  <si>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</si>
  <si>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</si>
  <si>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</si>
  <si>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</si>
  <si>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</si>
  <si>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</si>
  <si>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</si>
  <si>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</si>
  <si>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</si>
  <si>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</si>
  <si>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</si>
  <si>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</si>
  <si>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</si>
  <si>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</si>
  <si>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</si>
  <si>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</si>
  <si>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</si>
  <si>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</si>
  <si>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</si>
  <si>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</si>
  <si>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</si>
  <si>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</si>
  <si>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</si>
  <si>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</si>
  <si>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</si>
  <si>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</si>
  <si>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</si>
  <si>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</si>
  <si>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</si>
  <si>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</si>
  <si>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</si>
  <si>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</si>
  <si>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</si>
  <si>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</si>
  <si>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</si>
  <si>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</si>
  <si>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</si>
  <si>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</si>
  <si>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</si>
  <si>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</si>
  <si>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</si>
  <si>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</si>
  <si>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</si>
  <si>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</si>
  <si>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</si>
  <si>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</si>
  <si>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</si>
  <si>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</si>
  <si>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</si>
  <si>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</si>
  <si>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</si>
  <si>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</si>
  <si>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</si>
  <si>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</si>
  <si>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</si>
  <si>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</si>
  <si>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</si>
  <si>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</si>
  <si>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</si>
  <si>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</si>
  <si>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</si>
  <si>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</si>
  <si>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</si>
  <si>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</si>
  <si>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</si>
  <si>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</si>
  <si>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</si>
  <si>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</si>
  <si>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</si>
  <si>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</si>
  <si>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</si>
  <si>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</si>
  <si>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</si>
  <si>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</si>
  <si>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</si>
  <si>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</si>
  <si>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</si>
  <si>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</si>
  <si>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</si>
  <si>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</si>
  <si>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</si>
  <si>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</si>
  <si>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</si>
  <si>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</si>
  <si>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</si>
  <si>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</si>
  <si>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</si>
  <si>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</si>
  <si>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</si>
  <si>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</si>
  <si>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</si>
  <si>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</si>
  <si>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</si>
  <si>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</si>
  <si>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</si>
  <si>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</si>
  <si>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</si>
  <si>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</si>
  <si>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</si>
  <si>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</si>
  <si>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</si>
  <si>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</si>
  <si>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</si>
  <si>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</si>
  <si>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</si>
  <si>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</si>
  <si>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</si>
  <si>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</si>
  <si>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</si>
  <si>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</si>
  <si>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</si>
  <si>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</si>
  <si>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</si>
  <si>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</si>
  <si>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</si>
  <si>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</si>
  <si>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</si>
  <si>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</si>
  <si>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</si>
  <si>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</si>
  <si>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</si>
  <si>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</si>
  <si>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</si>
  <si>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</si>
  <si>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</si>
  <si>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</si>
  <si>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</si>
  <si>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</si>
  <si>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</si>
  <si>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</si>
  <si>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</si>
  <si>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</si>
  <si>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</si>
  <si>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</si>
  <si>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</si>
  <si>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</si>
  <si>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</si>
  <si>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</si>
  <si>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</si>
  <si>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</si>
  <si>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</si>
  <si>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</si>
  <si>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</si>
  <si>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</si>
  <si>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</si>
  <si>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</si>
  <si>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</si>
  <si>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</si>
  <si>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</si>
  <si>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</si>
  <si>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</si>
  <si>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</si>
  <si>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</si>
  <si>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</si>
  <si>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</si>
  <si>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</si>
  <si>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</si>
  <si>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</si>
  <si>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</si>
  <si>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</si>
  <si>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</si>
  <si>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</si>
  <si>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</si>
  <si>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</si>
  <si>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</si>
  <si>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</si>
  <si>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</si>
  <si>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</si>
  <si>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</si>
  <si>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</si>
  <si>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</si>
  <si>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</si>
  <si>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</si>
  <si>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</si>
  <si>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</si>
  <si>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</si>
  <si>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</si>
  <si>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</si>
  <si>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</si>
  <si>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</si>
  <si>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</si>
  <si>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</si>
  <si>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</si>
  <si>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</si>
  <si>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</si>
  <si>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</si>
  <si>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</si>
  <si>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</si>
  <si>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</si>
  <si>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</si>
  <si>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</si>
  <si>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</si>
  <si>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</si>
  <si>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</si>
  <si>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</si>
  <si>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</si>
  <si>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</si>
  <si>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</si>
  <si>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</si>
  <si>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</si>
  <si>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</si>
  <si>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</si>
  <si>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</si>
  <si>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</si>
  <si>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</si>
  <si>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</si>
  <si>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</si>
  <si>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</si>
  <si>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</si>
  <si>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</si>
  <si>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</si>
  <si>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</si>
  <si>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</si>
  <si>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</si>
  <si>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</si>
  <si>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</si>
  <si>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</si>
  <si>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</si>
  <si>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</si>
  <si>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</si>
  <si>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</si>
  <si>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</si>
  <si>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</si>
  <si>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</si>
  <si>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</si>
  <si>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</si>
  <si>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</si>
  <si>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</si>
  <si>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</si>
  <si>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</si>
  <si>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</si>
  <si>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</si>
  <si>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</si>
  <si>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</si>
  <si>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</si>
  <si>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</si>
  <si>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</si>
  <si>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</si>
  <si>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</si>
  <si>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</si>
  <si>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</si>
  <si>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</si>
  <si>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</si>
  <si>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</si>
  <si>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</si>
  <si>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</si>
  <si>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</si>
  <si>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</si>
  <si>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</si>
  <si>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</si>
  <si>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</si>
  <si>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</si>
  <si>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</si>
  <si>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</si>
  <si>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</si>
  <si>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</si>
  <si>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</si>
  <si>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</si>
  <si>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</si>
  <si>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</si>
  <si>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</si>
  <si>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</si>
  <si>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</si>
  <si>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</si>
  <si>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</si>
  <si>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</si>
  <si>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</si>
  <si>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</si>
  <si>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</si>
  <si>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</si>
  <si>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</si>
  <si>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</si>
  <si>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</si>
  <si>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</si>
  <si>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</si>
  <si>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</si>
  <si>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</si>
  <si>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</si>
  <si>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</si>
  <si>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</si>
  <si>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</si>
  <si>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</si>
  <si>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</si>
  <si>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</si>
  <si>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</si>
  <si>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</si>
  <si>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</si>
  <si>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</si>
  <si>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</si>
  <si>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</si>
  <si>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</si>
  <si>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</si>
  <si>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</si>
  <si>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</si>
  <si>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</si>
  <si>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</si>
  <si>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</si>
  <si>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</si>
  <si>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</si>
  <si>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</si>
  <si>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</si>
  <si>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</si>
  <si>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</si>
  <si>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</si>
  <si>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</si>
  <si>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</si>
  <si>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</si>
  <si>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</si>
  <si>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</si>
  <si>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</si>
  <si>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</si>
  <si>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</si>
  <si>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</si>
  <si>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</si>
  <si>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</si>
  <si>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</si>
  <si>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</si>
  <si>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</si>
  <si>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</si>
  <si>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</si>
  <si>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</si>
  <si>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</si>
  <si>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</si>
  <si>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</si>
  <si>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</si>
  <si>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</si>
  <si>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</si>
  <si>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</si>
  <si>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</si>
  <si>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</si>
  <si>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</si>
  <si>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</si>
  <si>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</si>
  <si>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</si>
  <si>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</si>
  <si>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</si>
  <si>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</si>
  <si>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</si>
  <si>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</si>
  <si>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</si>
  <si>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</si>
  <si>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</si>
  <si>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</si>
  <si>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</si>
  <si>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</si>
  <si>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</si>
  <si>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</si>
  <si>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</si>
  <si>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</si>
  <si>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</si>
  <si>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</si>
  <si>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</si>
  <si>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</si>
  <si>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</si>
  <si>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</si>
  <si>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</si>
  <si>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</si>
  <si>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</si>
  <si>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</si>
  <si>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</si>
  <si>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</si>
  <si>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</si>
  <si>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</si>
  <si>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</si>
  <si>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</si>
  <si>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</si>
  <si>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</si>
  <si>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</si>
  <si>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</si>
  <si>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</si>
  <si>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</si>
  <si>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</si>
  <si>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</si>
  <si>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</si>
  <si>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</si>
  <si>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</si>
  <si>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</si>
  <si>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</si>
  <si>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</si>
  <si>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</si>
  <si>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</si>
  <si>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</si>
  <si>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</si>
  <si>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</si>
  <si>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</si>
  <si>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</si>
  <si>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</si>
  <si>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</si>
  <si>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</si>
  <si>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</si>
  <si>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</si>
  <si>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</si>
  <si>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</si>
  <si>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</si>
  <si>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</si>
  <si>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</si>
  <si>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</si>
  <si>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</si>
  <si>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</si>
  <si>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</si>
  <si>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</si>
  <si>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</si>
  <si>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</si>
  <si>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</si>
  <si>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</si>
  <si>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</si>
  <si>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</si>
  <si>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</si>
  <si>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</si>
  <si>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</si>
  <si>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</si>
  <si>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</si>
  <si>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</si>
  <si>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</si>
  <si>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</si>
  <si>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</si>
  <si>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</si>
  <si>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</si>
  <si>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</si>
  <si>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</si>
  <si>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</si>
  <si>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</si>
  <si>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</si>
  <si>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</si>
  <si>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</si>
  <si>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</si>
  <si>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</si>
  <si>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</si>
  <si>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</si>
  <si>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</si>
  <si>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</si>
  <si>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</si>
  <si>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</si>
  <si>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</si>
  <si>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</si>
  <si>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</si>
  <si>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</si>
  <si>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</si>
  <si>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</si>
  <si>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</si>
  <si>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</si>
  <si>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</si>
  <si>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</si>
  <si>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</si>
  <si>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</si>
  <si>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</si>
  <si>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</si>
  <si>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</si>
  <si>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</si>
  <si>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</si>
  <si>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</si>
  <si>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</si>
  <si>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</si>
  <si>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</si>
  <si>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</si>
  <si>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</si>
  <si>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</si>
  <si>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</si>
  <si>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</si>
  <si>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</si>
  <si>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</si>
  <si>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</si>
  <si>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</si>
  <si>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</si>
  <si>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</si>
  <si>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</si>
  <si>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</si>
  <si>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</si>
  <si>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</si>
  <si>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</si>
  <si>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</si>
  <si>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</si>
  <si>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</si>
  <si>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</si>
  <si>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</si>
  <si>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</si>
  <si>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</si>
  <si>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</si>
  <si>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</si>
  <si>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</si>
  <si>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</si>
  <si>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</si>
  <si>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</si>
  <si>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</si>
  <si>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</si>
  <si>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</si>
  <si>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</si>
  <si>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</si>
  <si>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</si>
  <si>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</si>
  <si>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</si>
  <si>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</si>
  <si>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</si>
  <si>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</si>
  <si>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</si>
  <si>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</si>
  <si>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</si>
  <si>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</si>
  <si>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</si>
  <si>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</si>
  <si>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</si>
  <si>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</si>
  <si>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</si>
  <si>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</si>
  <si>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</si>
  <si>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</si>
  <si>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</si>
  <si>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</si>
  <si>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</si>
  <si>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</si>
  <si>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</si>
  <si>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</si>
  <si>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</si>
  <si>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</si>
  <si>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</si>
  <si>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</si>
  <si>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</si>
  <si>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</si>
  <si>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</si>
  <si>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</si>
  <si>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</si>
  <si>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</si>
  <si>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</si>
  <si>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</si>
  <si>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</si>
  <si>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</si>
  <si>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</si>
  <si>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</si>
  <si>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</si>
  <si>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</si>
  <si>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</si>
  <si>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</si>
  <si>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</si>
  <si>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</si>
  <si>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</si>
  <si>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</si>
  <si>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</si>
  <si>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</si>
  <si>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</si>
  <si>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</si>
  <si>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</si>
  <si>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</si>
  <si>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</si>
  <si>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</si>
  <si>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</si>
  <si>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</si>
  <si>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</si>
  <si>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</si>
  <si>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</si>
  <si>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</si>
  <si>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</si>
  <si>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</si>
  <si>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</si>
  <si>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</si>
  <si>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</si>
  <si>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</si>
  <si>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</si>
  <si>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</si>
  <si>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</si>
  <si>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</si>
  <si>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</si>
  <si>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</si>
  <si>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</si>
  <si>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</si>
  <si>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</si>
  <si>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</si>
  <si>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</si>
  <si>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</si>
  <si>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</si>
  <si>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</si>
  <si>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</si>
  <si>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</si>
  <si>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</si>
  <si>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</si>
  <si>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</si>
  <si>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</si>
  <si>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</si>
  <si>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</si>
  <si>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</si>
  <si>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</si>
  <si>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</si>
  <si>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</si>
  <si>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</si>
  <si>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</si>
  <si>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</si>
  <si>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</si>
  <si>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</si>
  <si>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</si>
  <si>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</si>
  <si>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</si>
  <si>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</si>
  <si>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</si>
  <si>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</si>
  <si>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</si>
  <si>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</si>
  <si>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</si>
  <si>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</si>
  <si>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</si>
  <si>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</si>
  <si>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</si>
  <si>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</si>
  <si>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</si>
  <si>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</si>
  <si>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</si>
  <si>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</si>
  <si>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</si>
  <si>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</si>
  <si>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</si>
  <si>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</si>
  <si>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</si>
  <si>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</si>
  <si>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</si>
  <si>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</si>
  <si>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</si>
  <si>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</si>
  <si>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</si>
  <si>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</si>
  <si>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</si>
  <si>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</si>
  <si>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</si>
  <si>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</si>
  <si>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</si>
  <si>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</si>
  <si>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</si>
  <si>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</si>
  <si>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</si>
  <si>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</si>
  <si>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</si>
  <si>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</si>
  <si>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</si>
  <si>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</si>
  <si>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</si>
  <si>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</si>
  <si>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</si>
  <si>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</si>
  <si>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</si>
  <si>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</si>
  <si>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</si>
  <si>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</si>
  <si>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</si>
  <si>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</si>
  <si>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</si>
  <si>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</si>
  <si>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</si>
  <si>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</si>
  <si>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</si>
  <si>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</si>
  <si>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</si>
  <si>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</si>
  <si>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</si>
  <si>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</si>
  <si>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</si>
  <si>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</si>
  <si>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</si>
  <si>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</si>
  <si>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</si>
  <si>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</si>
  <si>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</si>
  <si>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</si>
  <si>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</si>
  <si>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</si>
  <si>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</si>
  <si>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</si>
  <si>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</si>
  <si>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</si>
  <si>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</si>
  <si>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</si>
  <si>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</si>
  <si>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</si>
  <si>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</si>
  <si>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</si>
  <si>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</si>
  <si>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</si>
  <si>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</si>
  <si>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</si>
  <si>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</si>
  <si>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</si>
  <si>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</si>
  <si>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</si>
  <si>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</si>
  <si>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</si>
  <si>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</si>
  <si>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</si>
  <si>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</si>
  <si>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</si>
  <si>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</si>
  <si>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</si>
  <si>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</si>
  <si>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</si>
  <si>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</si>
  <si>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</si>
  <si>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</si>
  <si>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</si>
  <si>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</si>
  <si>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</si>
  <si>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</si>
  <si>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</si>
  <si>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</si>
  <si>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</si>
  <si>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</si>
  <si>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</si>
  <si>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</si>
  <si>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</si>
  <si>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</si>
  <si>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</si>
  <si>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</si>
  <si>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</si>
  <si>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</si>
  <si>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</si>
  <si>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</si>
  <si>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</si>
  <si>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</si>
  <si>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</si>
  <si>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</si>
  <si>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</si>
  <si>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</si>
  <si>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</si>
  <si>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</si>
  <si>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</si>
  <si>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</si>
  <si>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</si>
  <si>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</si>
  <si>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</si>
  <si>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</si>
  <si>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</si>
  <si>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</si>
  <si>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</si>
  <si>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</si>
  <si>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</si>
  <si>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</si>
  <si>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</si>
  <si>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</si>
  <si>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</si>
  <si>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</si>
  <si>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</si>
  <si>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</si>
  <si>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</si>
  <si>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</si>
  <si>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</si>
  <si>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</si>
  <si>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</si>
  <si>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</si>
  <si>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</si>
  <si>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</si>
  <si>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</si>
  <si>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</si>
  <si>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</si>
  <si>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</si>
  <si>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</si>
  <si>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</si>
  <si>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</si>
  <si>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</si>
  <si>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</si>
  <si>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</si>
  <si>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</si>
  <si>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</si>
  <si>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</si>
  <si>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</si>
  <si>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</si>
  <si>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</si>
  <si>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</si>
  <si>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</si>
  <si>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</si>
  <si>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</si>
  <si>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</si>
  <si>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</si>
  <si>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</si>
  <si>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</si>
  <si>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</si>
  <si>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</si>
  <si>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</si>
  <si>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</si>
  <si>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</si>
  <si>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</si>
  <si>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</si>
  <si>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</si>
  <si>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</si>
  <si>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</si>
  <si>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</si>
  <si>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</si>
  <si>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</si>
  <si>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</si>
  <si>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</si>
  <si>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</si>
  <si>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</si>
  <si>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</si>
  <si>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</si>
  <si>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</si>
  <si>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</si>
  <si>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</si>
  <si>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</si>
  <si>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</si>
  <si>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</si>
  <si>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</si>
  <si>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</si>
  <si>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</si>
  <si>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</si>
  <si>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</si>
  <si>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</si>
  <si>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</si>
  <si>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</si>
  <si>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</si>
  <si>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</si>
  <si>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</si>
  <si>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</si>
  <si>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</si>
  <si>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</si>
  <si>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</si>
  <si>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</si>
  <si>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</si>
  <si>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</si>
  <si>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</si>
  <si>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</si>
  <si>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</si>
  <si>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</si>
  <si>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</si>
  <si>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</si>
  <si>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</si>
  <si>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</si>
  <si>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</si>
  <si>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</si>
  <si>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</si>
  <si>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</si>
  <si>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</si>
  <si>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</si>
  <si>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</si>
  <si>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</si>
  <si>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</si>
  <si>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</si>
  <si>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</si>
  <si>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</si>
  <si>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</si>
  <si>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</si>
  <si>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</si>
  <si>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</si>
  <si>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</si>
  <si>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</si>
  <si>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</si>
  <si>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</si>
  <si>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</si>
  <si>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</si>
  <si>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</si>
  <si>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</si>
  <si>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</si>
  <si>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</si>
  <si>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</si>
  <si>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</si>
  <si>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</si>
  <si>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</si>
  <si>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</si>
  <si>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</si>
  <si>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</si>
  <si>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</si>
  <si>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</si>
  <si>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</si>
  <si>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</si>
  <si>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</si>
  <si>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</si>
  <si>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</si>
  <si>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</si>
  <si>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</si>
  <si>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</si>
  <si>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</si>
  <si>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</si>
  <si>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</si>
  <si>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</si>
  <si>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</si>
  <si>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</si>
  <si>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</si>
  <si>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</si>
  <si>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</si>
  <si>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</si>
  <si>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</si>
  <si>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</si>
  <si>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</si>
  <si>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</si>
  <si>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</si>
  <si>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</si>
  <si>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</si>
  <si>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</si>
  <si>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</si>
  <si>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</si>
  <si>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</si>
  <si>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</si>
  <si>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</si>
  <si>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</si>
  <si>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</si>
  <si>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</si>
  <si>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</si>
  <si>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</si>
  <si>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</si>
  <si>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</si>
  <si>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</si>
  <si>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</si>
  <si>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</si>
  <si>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</si>
  <si>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</si>
  <si>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</si>
  <si>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</si>
  <si>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</si>
  <si>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</si>
  <si>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</si>
  <si>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</si>
  <si>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</si>
  <si>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</si>
  <si>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</si>
  <si>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</si>
  <si>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</si>
  <si>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</si>
  <si>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</si>
  <si>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</si>
  <si>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</si>
  <si>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</si>
  <si>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</si>
  <si>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</si>
  <si>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</si>
  <si>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</si>
  <si>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</si>
  <si>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</si>
  <si>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</si>
  <si>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</si>
  <si>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</si>
  <si>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</si>
  <si>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</si>
  <si>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</si>
  <si>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</si>
  <si>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</si>
  <si>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</si>
  <si>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</si>
  <si>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</si>
  <si>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</si>
  <si>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</si>
  <si>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</si>
  <si>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</si>
  <si>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</si>
  <si>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</si>
  <si>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</si>
  <si>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</si>
  <si>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</si>
  <si>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</si>
  <si>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</si>
  <si>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</si>
  <si>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</si>
  <si>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</si>
  <si>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</si>
  <si>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</si>
  <si>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</si>
  <si>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</si>
  <si>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</si>
  <si>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</si>
  <si>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</si>
  <si>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</si>
  <si>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</si>
  <si>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</si>
  <si>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</si>
  <si>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</si>
  <si>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</si>
  <si>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</si>
  <si>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</si>
  <si>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</si>
  <si>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</si>
  <si>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</si>
  <si>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</si>
  <si>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</si>
  <si>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</si>
  <si>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</si>
  <si>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</si>
  <si>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</si>
  <si>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</si>
  <si>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</si>
  <si>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</si>
  <si>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</si>
  <si>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</si>
  <si>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</si>
  <si>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</si>
  <si>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</si>
  <si>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</si>
  <si>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</si>
  <si>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</si>
  <si>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</si>
  <si>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</si>
  <si>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</si>
  <si>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</si>
  <si>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</si>
  <si>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</si>
  <si>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</si>
  <si>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</si>
  <si>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</si>
  <si>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</si>
  <si>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</si>
  <si>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</si>
  <si>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</si>
  <si>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</si>
  <si>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</si>
  <si>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</si>
  <si>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</si>
  <si>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</si>
  <si>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</si>
  <si>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</si>
  <si>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</si>
  <si>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</si>
  <si>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</si>
  <si>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</si>
  <si>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</si>
  <si>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</si>
  <si>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</si>
  <si>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</si>
  <si>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</si>
  <si>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</si>
  <si>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</si>
  <si>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</si>
  <si>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</si>
  <si>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</si>
  <si>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</si>
  <si>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</si>
  <si>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</si>
  <si>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</si>
  <si>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</si>
  <si>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</si>
  <si>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</si>
  <si>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</si>
  <si>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</si>
  <si>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</si>
  <si>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</si>
  <si>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</si>
  <si>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</si>
  <si>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</si>
  <si>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</si>
  <si>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</si>
  <si>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</si>
  <si>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</si>
  <si>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</si>
  <si>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</si>
  <si>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</si>
  <si>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</si>
  <si>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</si>
  <si>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</si>
  <si>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</si>
  <si>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</si>
  <si>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</si>
  <si>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</si>
  <si>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</si>
  <si>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</si>
  <si>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</si>
  <si>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</si>
  <si>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</si>
  <si>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</si>
  <si>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</si>
  <si>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</si>
  <si>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</si>
  <si>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</si>
  <si>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</si>
  <si>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</si>
  <si>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</si>
  <si>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</si>
  <si>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</si>
  <si>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</si>
  <si>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</si>
  <si>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</si>
  <si>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</si>
  <si>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</si>
  <si>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</si>
  <si>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</si>
  <si>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</si>
  <si>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</si>
  <si>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</si>
  <si>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</si>
  <si>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</si>
  <si>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</si>
  <si>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</si>
  <si>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</si>
  <si>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</si>
  <si>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</si>
  <si>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</si>
  <si>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</si>
  <si>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</si>
  <si>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</si>
  <si>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</si>
  <si>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</si>
  <si>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</si>
  <si>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</si>
  <si>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</si>
  <si>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</si>
  <si>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</si>
  <si>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</si>
  <si>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</si>
  <si>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</si>
  <si>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</si>
  <si>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</si>
  <si>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</si>
  <si>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</si>
  <si>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</si>
  <si>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</si>
  <si>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</si>
  <si>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</si>
  <si>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</si>
  <si>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</si>
  <si>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</si>
  <si>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</si>
  <si>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</si>
  <si>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</si>
  <si>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</si>
  <si>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</si>
  <si>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</si>
  <si>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</si>
  <si>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</si>
  <si>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</si>
  <si>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</si>
  <si>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</si>
  <si>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</si>
  <si>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</si>
  <si>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</si>
  <si>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</si>
  <si>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</si>
  <si>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</si>
  <si>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</si>
  <si>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</si>
  <si>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</si>
  <si>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</si>
  <si>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</si>
  <si>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</si>
  <si>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</si>
  <si>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</si>
  <si>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</si>
  <si>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</si>
  <si>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</si>
  <si>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</si>
  <si>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</si>
  <si>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</si>
  <si>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</si>
  <si>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</si>
  <si>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</si>
  <si>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</si>
  <si>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</si>
  <si>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</si>
  <si>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</si>
  <si>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</si>
  <si>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</si>
  <si>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</si>
  <si>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</si>
  <si>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</si>
  <si>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</si>
  <si>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</si>
  <si>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</si>
  <si>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</si>
  <si>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</si>
  <si>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</si>
  <si>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</si>
  <si>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</si>
  <si>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</si>
  <si>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</si>
  <si>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</si>
  <si>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</si>
  <si>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</si>
  <si>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</si>
  <si>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</si>
  <si>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</si>
  <si>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</si>
  <si>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</si>
  <si>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</si>
  <si>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</si>
  <si>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</si>
  <si>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</si>
  <si>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</si>
  <si>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</si>
  <si>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</si>
  <si>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</si>
  <si>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</si>
  <si>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</si>
  <si>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</si>
  <si>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</si>
  <si>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</si>
  <si>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</si>
  <si>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</si>
  <si>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</si>
  <si>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</si>
  <si>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</si>
  <si>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</si>
  <si>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</si>
  <si>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</si>
  <si>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</si>
  <si>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</si>
  <si>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</si>
  <si>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</si>
  <si>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</si>
  <si>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</si>
  <si>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</si>
  <si>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</si>
  <si>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</si>
  <si>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</si>
  <si>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</si>
  <si>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</si>
  <si>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</si>
  <si>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</si>
  <si>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</si>
  <si>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</si>
  <si>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</si>
  <si>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</si>
  <si>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</si>
  <si>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</si>
  <si>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</si>
  <si>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</si>
  <si>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</si>
  <si>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</si>
  <si>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</si>
  <si>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</si>
  <si>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</si>
  <si>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</si>
  <si>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</si>
  <si>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</si>
  <si>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</si>
  <si>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</si>
  <si>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</si>
  <si>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</si>
  <si>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</si>
  <si>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</si>
  <si>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</si>
  <si>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</si>
  <si>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</si>
  <si>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</si>
  <si>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</si>
  <si>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</si>
  <si>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</si>
  <si>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</si>
  <si>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</si>
  <si>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</si>
  <si>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</si>
  <si>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</si>
  <si>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</si>
  <si>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</si>
  <si>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</si>
  <si>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</si>
  <si>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</si>
  <si>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</si>
  <si>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</si>
  <si>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</si>
  <si>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</si>
  <si>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</si>
  <si>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</si>
  <si>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</si>
  <si>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</si>
  <si>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</si>
  <si>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</si>
  <si>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</si>
  <si>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</si>
  <si>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</si>
  <si>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</si>
  <si>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</si>
  <si>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</si>
  <si>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</si>
  <si>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</si>
  <si>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</si>
  <si>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</si>
  <si>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</si>
  <si>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</si>
  <si>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</si>
  <si>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</si>
  <si>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</si>
  <si>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</si>
  <si>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</si>
  <si>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</si>
  <si>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</si>
  <si>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</si>
  <si>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</si>
  <si>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</si>
  <si>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</si>
  <si>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</si>
  <si>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</si>
  <si>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</si>
  <si>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</si>
  <si>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</si>
  <si>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</si>
  <si>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</si>
  <si>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</si>
  <si>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</si>
  <si>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</si>
  <si>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</si>
  <si>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</si>
  <si>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</si>
  <si>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</si>
  <si>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</si>
  <si>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</si>
  <si>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</si>
  <si>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</si>
  <si>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</si>
  <si>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</si>
  <si>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</si>
  <si>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</si>
  <si>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</si>
  <si>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</si>
  <si>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</si>
  <si>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</si>
  <si>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</si>
  <si>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</si>
  <si>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</si>
  <si>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</si>
  <si>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</si>
  <si>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</si>
  <si>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</si>
  <si>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</si>
  <si>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</si>
  <si>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</si>
  <si>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</si>
  <si>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</si>
  <si>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</si>
  <si>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</si>
  <si>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</si>
  <si>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</si>
  <si>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</si>
  <si>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</si>
  <si>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</si>
  <si>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</si>
  <si>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</si>
  <si>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</si>
  <si>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</si>
  <si>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</si>
  <si>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</si>
  <si>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</si>
  <si>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</si>
  <si>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</si>
  <si>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</si>
  <si>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</si>
  <si>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</si>
  <si>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</si>
  <si>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</si>
  <si>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</si>
  <si>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</si>
  <si>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</si>
  <si>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</si>
  <si>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</si>
  <si>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</si>
  <si>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</si>
  <si>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</si>
  <si>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</si>
  <si>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</si>
  <si>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</si>
  <si>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</si>
  <si>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</si>
  <si>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</si>
  <si>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</si>
  <si>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</si>
  <si>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</si>
  <si>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</si>
  <si>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</si>
  <si>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</si>
  <si>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</si>
  <si>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</si>
  <si>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</si>
  <si>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</si>
  <si>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</si>
  <si>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</si>
  <si>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</si>
  <si>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</si>
  <si>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</si>
  <si>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</si>
  <si>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</si>
  <si>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</si>
  <si>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</si>
  <si>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</si>
  <si>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</si>
  <si>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</si>
  <si>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</si>
  <si>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</si>
  <si>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</si>
  <si>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</si>
  <si>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</si>
  <si>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</si>
  <si>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</si>
  <si>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</si>
  <si>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</si>
  <si>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</si>
  <si>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</si>
  <si>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</si>
  <si>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</si>
  <si>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</si>
  <si>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</si>
  <si>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</si>
  <si>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</si>
  <si>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</si>
  <si>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</si>
  <si>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</si>
  <si>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</si>
  <si>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</si>
  <si>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</si>
  <si>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</si>
  <si>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</si>
  <si>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</si>
  <si>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</si>
  <si>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</si>
  <si>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</si>
  <si>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</si>
  <si>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</si>
  <si>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</si>
  <si>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</si>
  <si>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</si>
  <si>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</si>
  <si>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</si>
  <si>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</si>
  <si>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</si>
  <si>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</si>
  <si>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</si>
  <si>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</si>
  <si>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</si>
  <si>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</si>
  <si>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</si>
  <si>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</si>
  <si>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</si>
  <si>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</si>
  <si>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</si>
  <si>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</si>
  <si>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</si>
  <si>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</si>
  <si>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</si>
  <si>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</si>
  <si>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</si>
  <si>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</si>
  <si>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</si>
  <si>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</si>
  <si>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</si>
  <si>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</si>
  <si>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</si>
  <si>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</si>
  <si>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</si>
  <si>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</si>
  <si>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</si>
  <si>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</si>
  <si>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</si>
  <si>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</si>
  <si>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</si>
  <si>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</si>
  <si>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</si>
  <si>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</si>
  <si>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</si>
  <si>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</si>
  <si>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</si>
  <si>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</si>
  <si>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</si>
  <si>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</si>
  <si>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</si>
  <si>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</si>
  <si>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</si>
  <si>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</si>
  <si>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</si>
  <si>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</si>
  <si>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</si>
  <si>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</si>
  <si>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</si>
  <si>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</si>
  <si>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</si>
  <si>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</si>
  <si>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</si>
  <si>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</si>
  <si>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</si>
  <si>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</si>
  <si>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</si>
  <si>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</si>
  <si>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</si>
  <si>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</si>
  <si>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</si>
  <si>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</si>
  <si>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</si>
  <si>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</si>
  <si>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</si>
  <si>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</si>
  <si>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</si>
  <si>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</si>
  <si>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</si>
  <si>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</si>
  <si>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</si>
  <si>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</si>
  <si>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</si>
  <si>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</si>
  <si>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</si>
  <si>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</si>
  <si>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</si>
  <si>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</si>
  <si>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</si>
  <si>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</si>
  <si>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</si>
  <si>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</si>
  <si>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</si>
  <si>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</si>
  <si>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</si>
  <si>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</si>
  <si>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</si>
  <si>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</si>
  <si>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</si>
  <si>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</si>
  <si>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</si>
  <si>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</si>
  <si>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</si>
  <si>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</si>
  <si>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</si>
  <si>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</si>
  <si>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</si>
  <si>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</si>
  <si>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</si>
  <si>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</si>
  <si>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</si>
  <si>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</si>
  <si>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</si>
  <si>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</si>
  <si>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</si>
  <si>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</si>
  <si>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</si>
  <si>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</si>
  <si>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</si>
  <si>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</si>
  <si>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</si>
  <si>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</si>
  <si>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</si>
  <si>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</si>
  <si>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</si>
  <si>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</si>
  <si>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</si>
  <si>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</si>
  <si>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</si>
  <si>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</si>
  <si>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</si>
  <si>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</si>
  <si>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</si>
  <si>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</si>
  <si>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</si>
  <si>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</si>
  <si>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</si>
  <si>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</si>
  <si>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</si>
  <si>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</si>
  <si>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</si>
  <si>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</si>
  <si>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</si>
  <si>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</si>
  <si>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</si>
  <si>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</si>
  <si>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</si>
  <si>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</si>
  <si>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</si>
  <si>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</si>
  <si>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</si>
  <si>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</si>
  <si>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</si>
  <si>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</si>
  <si>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</si>
  <si>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</si>
  <si>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</si>
  <si>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</si>
  <si>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</si>
  <si>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</si>
  <si>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</si>
  <si>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</si>
  <si>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</si>
  <si>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</si>
  <si>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</si>
  <si>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</si>
  <si>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</si>
  <si>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</si>
  <si>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</si>
  <si>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</si>
  <si>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</si>
  <si>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</si>
  <si>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</si>
  <si>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</si>
  <si>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</si>
  <si>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</si>
  <si>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</si>
  <si>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</si>
  <si>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</si>
  <si>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</si>
  <si>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</si>
  <si>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</si>
  <si>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</si>
  <si>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</si>
  <si>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</si>
  <si>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</si>
  <si>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</si>
  <si>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</si>
  <si>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</si>
  <si>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</si>
  <si>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</si>
  <si>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</si>
  <si>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</si>
  <si>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</si>
  <si>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</si>
  <si>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</si>
  <si>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</si>
  <si>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</si>
  <si>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</si>
  <si>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</si>
  <si>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</si>
  <si>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</si>
  <si>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</si>
  <si>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</si>
  <si>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</si>
  <si>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</si>
  <si>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</si>
  <si>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</si>
  <si>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</si>
  <si>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</si>
  <si>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</si>
  <si>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</si>
  <si>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</si>
  <si>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</si>
  <si>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</si>
  <si>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</si>
  <si>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</si>
  <si>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</si>
  <si>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</si>
  <si>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</si>
  <si>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</si>
  <si>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</si>
  <si>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</si>
  <si>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</si>
  <si>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</si>
  <si>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</si>
  <si>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</si>
  <si>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</si>
  <si>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</si>
  <si>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</si>
  <si>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</si>
  <si>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</si>
  <si>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</si>
  <si>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</si>
  <si>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</si>
  <si>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</si>
  <si>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</si>
  <si>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</si>
  <si>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</si>
  <si>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</si>
  <si>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</si>
  <si>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</si>
  <si>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</si>
  <si>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</si>
  <si>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</si>
  <si>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</si>
  <si>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</si>
  <si>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</si>
  <si>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</si>
  <si>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</si>
  <si>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</si>
  <si>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</si>
  <si>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</si>
  <si>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</si>
  <si>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</si>
  <si>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</si>
  <si>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</si>
  <si>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</si>
  <si>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</si>
  <si>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</si>
  <si>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</si>
  <si>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</si>
  <si>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</si>
  <si>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</si>
  <si>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</si>
  <si>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</si>
  <si>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</si>
  <si>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</si>
  <si>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</si>
  <si>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</si>
  <si>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</si>
  <si>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</si>
  <si>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</si>
  <si>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</si>
  <si>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</si>
  <si>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</si>
  <si>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</si>
  <si>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</si>
  <si>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</si>
  <si>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</si>
  <si>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</si>
  <si>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</si>
  <si>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</si>
  <si>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</si>
  <si>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</si>
  <si>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</si>
  <si>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</si>
  <si>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</si>
  <si>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</si>
  <si>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</si>
  <si>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</si>
  <si>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</si>
  <si>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</si>
  <si>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</si>
  <si>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</si>
  <si>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</si>
  <si>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</si>
  <si>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</si>
  <si>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</si>
  <si>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</si>
  <si>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</si>
  <si>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</si>
  <si>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</si>
  <si>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</si>
  <si>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</si>
  <si>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</si>
  <si>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</si>
  <si>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</si>
  <si>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</si>
  <si>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</si>
  <si>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</si>
  <si>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</si>
  <si>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</si>
  <si>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</si>
  <si>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</si>
  <si>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</si>
  <si>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</si>
  <si>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</si>
  <si>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</si>
  <si>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</si>
  <si>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</si>
  <si>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</si>
  <si>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</si>
  <si>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</si>
  <si>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</si>
  <si>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</si>
  <si>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</si>
  <si>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</si>
  <si>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</si>
  <si>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</si>
  <si>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</si>
  <si>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</si>
  <si>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</si>
  <si>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</si>
  <si>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</si>
  <si>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</si>
  <si>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</si>
  <si>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</si>
  <si>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</si>
  <si>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</si>
  <si>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</si>
  <si>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</si>
  <si>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</si>
  <si>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</si>
  <si>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</si>
  <si>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</si>
  <si>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</si>
  <si>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</si>
  <si>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</si>
  <si>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</si>
  <si>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</si>
  <si>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</si>
  <si>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</si>
  <si>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</si>
  <si>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</si>
  <si>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</si>
  <si>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</si>
  <si>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</si>
  <si>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</si>
  <si>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</si>
  <si>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</si>
  <si>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</si>
  <si>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</si>
  <si>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</si>
  <si>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</si>
  <si>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</si>
  <si>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</si>
  <si>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</si>
  <si>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</si>
  <si>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</si>
  <si>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</si>
  <si>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</si>
  <si>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</si>
  <si>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</si>
  <si>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</si>
  <si>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</si>
  <si>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</si>
  <si>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</si>
  <si>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</si>
  <si>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</si>
  <si>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</si>
  <si>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</si>
  <si>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</si>
  <si>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</si>
  <si>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</si>
  <si>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</si>
  <si>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</si>
  <si>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</si>
  <si>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</si>
  <si>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</si>
  <si>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</si>
  <si>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</si>
  <si>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</si>
  <si>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</si>
  <si>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</si>
  <si>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</si>
  <si>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</si>
  <si>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</si>
  <si>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</si>
  <si>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</si>
  <si>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</si>
  <si>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</si>
  <si>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</si>
  <si>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</si>
  <si>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</si>
  <si>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</si>
  <si>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</si>
  <si>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</si>
  <si>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</si>
  <si>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</si>
  <si>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</si>
  <si>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</si>
  <si>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</si>
  <si>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</si>
  <si>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</si>
  <si>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</si>
  <si>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</si>
  <si>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</si>
  <si>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</si>
  <si>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</si>
  <si>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</si>
  <si>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</si>
  <si>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</si>
  <si>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</si>
  <si>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</si>
  <si>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</si>
  <si>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</si>
  <si>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</si>
  <si>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</si>
  <si>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</si>
  <si>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</si>
  <si>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</si>
  <si>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</si>
  <si>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</si>
  <si>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</si>
  <si>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</si>
  <si>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</si>
  <si>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</si>
  <si>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</si>
  <si>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</si>
  <si>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</si>
  <si>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</si>
  <si>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</si>
  <si>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</si>
  <si>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</si>
  <si>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</si>
  <si>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</si>
  <si>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</si>
  <si>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</si>
  <si>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</si>
  <si>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</si>
  <si>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</si>
  <si>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</si>
  <si>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</si>
  <si>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</si>
  <si>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</si>
  <si>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</si>
  <si>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</si>
  <si>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</si>
  <si>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</si>
  <si>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</si>
  <si>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</si>
  <si>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</si>
  <si>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</si>
  <si>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</si>
  <si>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</si>
  <si>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</si>
  <si>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</si>
  <si>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</si>
  <si>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</si>
  <si>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</si>
  <si>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</si>
  <si>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</si>
  <si>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</si>
  <si>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</si>
  <si>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</si>
  <si>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</si>
  <si>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</si>
  <si>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</si>
  <si>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</si>
  <si>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</si>
  <si>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</si>
  <si>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</si>
  <si>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</si>
  <si>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</si>
  <si>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</si>
  <si>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</si>
  <si>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</si>
  <si>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</si>
  <si>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</si>
  <si>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</si>
  <si>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</si>
  <si>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</si>
  <si>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</si>
  <si>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</si>
  <si>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</si>
  <si>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</si>
  <si>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</si>
  <si>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</si>
  <si>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</si>
  <si>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</si>
  <si>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</si>
  <si>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</si>
  <si>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</si>
  <si>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</si>
  <si>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</si>
  <si>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</si>
  <si>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</si>
  <si>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</si>
  <si>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</si>
  <si>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</si>
  <si>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</si>
  <si>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</si>
  <si>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</si>
  <si>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</si>
  <si>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</si>
  <si>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</si>
  <si>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</si>
  <si>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</si>
  <si>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</si>
  <si>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</si>
  <si>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</si>
  <si>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</si>
  <si>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</si>
  <si>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</si>
  <si>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</si>
  <si>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</si>
  <si>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</si>
  <si>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</si>
  <si>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</si>
  <si>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</si>
  <si>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</si>
  <si>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</si>
  <si>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</si>
  <si>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</si>
  <si>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</si>
  <si>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</si>
  <si>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</si>
  <si>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</si>
  <si>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</si>
  <si>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</si>
  <si>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</si>
  <si>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</si>
  <si>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</si>
  <si>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</si>
  <si>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</si>
  <si>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</si>
  <si>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</si>
  <si>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</si>
  <si>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</si>
  <si>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</si>
  <si>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</si>
  <si>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</si>
  <si>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</si>
  <si>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</si>
  <si>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</si>
  <si>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</si>
  <si>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</si>
  <si>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</si>
  <si>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</si>
  <si>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</si>
  <si>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</si>
  <si>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</si>
  <si>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</si>
  <si>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</si>
  <si>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</si>
  <si>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</si>
  <si>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</si>
  <si>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</si>
  <si>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</si>
  <si>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</si>
  <si>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</si>
  <si>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</si>
  <si>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</si>
  <si>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</si>
  <si>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</si>
  <si>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</si>
  <si>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</si>
  <si>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</si>
  <si>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</si>
  <si>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</si>
  <si>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</si>
  <si>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</si>
  <si>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</si>
  <si>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</si>
  <si>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</si>
  <si>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</si>
  <si>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</si>
  <si>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</si>
  <si>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</si>
  <si>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</si>
  <si>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</si>
  <si>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</si>
  <si>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</si>
  <si>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</si>
  <si>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</si>
  <si>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</si>
  <si>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</si>
  <si>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</si>
  <si>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</si>
  <si>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</si>
  <si>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</si>
  <si>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</si>
  <si>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</si>
  <si>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</si>
  <si>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</si>
  <si>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</si>
  <si>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</si>
  <si>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</si>
  <si>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</si>
  <si>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</si>
  <si>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</si>
  <si>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</si>
  <si>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</si>
  <si>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</si>
  <si>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</si>
  <si>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</si>
  <si>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</si>
  <si>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</si>
  <si>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</si>
  <si>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</si>
  <si>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</si>
  <si>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</si>
  <si>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</si>
  <si>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</si>
  <si>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</si>
  <si>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</si>
  <si>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</si>
  <si>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</si>
  <si>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</si>
  <si>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</si>
  <si>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</si>
  <si>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</si>
  <si>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</si>
  <si>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</si>
  <si>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</si>
  <si>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</si>
  <si>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</si>
  <si>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</si>
  <si>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</si>
  <si>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</si>
  <si>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</si>
  <si>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</si>
  <si>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</si>
  <si>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</si>
  <si>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</si>
  <si>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</si>
  <si>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</si>
  <si>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</si>
  <si>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</si>
  <si>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</si>
  <si>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</si>
  <si>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</si>
  <si>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</si>
  <si>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</si>
  <si>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</si>
  <si>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</si>
  <si>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</si>
  <si>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</si>
  <si>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</si>
  <si>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</si>
  <si>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</si>
  <si>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</si>
  <si>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</si>
  <si>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</si>
  <si>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</si>
  <si>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</si>
  <si>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</si>
  <si>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</si>
  <si>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</si>
  <si>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</si>
  <si>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</si>
  <si>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</si>
  <si>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</si>
  <si>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</si>
  <si>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</si>
  <si>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</si>
  <si>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</si>
  <si>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</si>
  <si>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</si>
  <si>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</si>
  <si>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</si>
  <si>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</si>
  <si>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</si>
  <si>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</si>
  <si>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</si>
  <si>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</si>
  <si>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</si>
  <si>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</si>
  <si>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</si>
  <si>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</si>
  <si>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</si>
  <si>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</si>
  <si>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</si>
  <si>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</si>
  <si>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</si>
  <si>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</si>
  <si>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</si>
  <si>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</si>
  <si>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</si>
  <si>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</si>
  <si>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</si>
  <si>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</si>
  <si>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</si>
  <si>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</si>
  <si>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</si>
  <si>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</si>
  <si>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</si>
  <si>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</si>
  <si>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</si>
  <si>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</si>
  <si>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</si>
  <si>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</si>
  <si>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</si>
  <si>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</si>
  <si>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</si>
  <si>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</si>
  <si>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</si>
  <si>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</si>
  <si>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</si>
  <si>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</si>
  <si>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</si>
  <si>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</si>
  <si>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</si>
  <si>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</si>
  <si>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</si>
  <si>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</si>
  <si>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</si>
  <si>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</si>
  <si>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</si>
  <si>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</si>
  <si>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</si>
  <si>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</si>
  <si>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</si>
  <si>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</si>
  <si>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</si>
  <si>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</si>
  <si>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</si>
  <si>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</si>
  <si>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</si>
  <si>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</si>
  <si>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</si>
  <si>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</si>
  <si>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</si>
  <si>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</si>
  <si>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</si>
  <si>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</si>
  <si>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</si>
  <si>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</si>
  <si>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</si>
  <si>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</si>
  <si>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</si>
  <si>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</si>
  <si>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</si>
  <si>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</si>
  <si>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</si>
  <si>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</si>
  <si>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</si>
  <si>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</si>
  <si>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</si>
  <si>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</si>
  <si>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</si>
  <si>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</si>
  <si>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</si>
  <si>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</si>
  <si>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</si>
  <si>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</si>
  <si>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</si>
  <si>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</si>
  <si>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</si>
  <si>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</si>
  <si>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</si>
  <si>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</si>
  <si>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</si>
  <si>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</si>
  <si>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</si>
  <si>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</si>
  <si>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</si>
  <si>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</si>
  <si>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</si>
  <si>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</si>
  <si>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</si>
  <si>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</si>
  <si>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</si>
  <si>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</si>
  <si>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</si>
  <si>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</si>
  <si>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</si>
  <si>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</si>
  <si>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</si>
  <si>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</si>
  <si>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</si>
  <si>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</si>
  <si>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</si>
  <si>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</si>
  <si>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</si>
  <si>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</si>
  <si>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</si>
  <si>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</si>
  <si>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</si>
  <si>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</si>
  <si>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</si>
  <si>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</si>
  <si>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</si>
  <si>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</si>
  <si>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</si>
  <si>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</si>
  <si>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</si>
  <si>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</si>
  <si>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</si>
  <si>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</si>
  <si>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</si>
  <si>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</si>
  <si>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</si>
  <si>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</si>
  <si>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</si>
  <si>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</si>
  <si>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</si>
  <si>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</si>
  <si>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</si>
  <si>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</si>
  <si>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</si>
  <si>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</si>
  <si>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</si>
  <si>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</si>
  <si>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</si>
  <si>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</si>
  <si>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</si>
  <si>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</si>
  <si>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</si>
  <si>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</si>
  <si>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</si>
  <si>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</si>
  <si>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</si>
  <si>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</si>
  <si>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</si>
  <si>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</si>
  <si>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</si>
  <si>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</si>
  <si>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</si>
  <si>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</si>
  <si>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</si>
  <si>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</si>
  <si>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</si>
  <si>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</si>
  <si>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</si>
  <si>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</si>
  <si>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</si>
  <si>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</si>
  <si>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</si>
  <si>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</si>
  <si>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</si>
  <si>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</si>
  <si>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</si>
  <si>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</si>
  <si>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</si>
  <si>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</si>
  <si>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</si>
  <si>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</si>
  <si>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</si>
  <si>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</si>
  <si>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</si>
  <si>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</si>
  <si>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</si>
  <si>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</si>
  <si>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</si>
  <si>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</si>
  <si>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</si>
  <si>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</si>
  <si>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</si>
  <si>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</si>
  <si>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</si>
  <si>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</si>
  <si>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</si>
  <si>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</si>
  <si>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</si>
  <si>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</si>
  <si>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</si>
  <si>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</si>
  <si>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</si>
  <si>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</si>
  <si>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</si>
  <si>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</si>
  <si>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</si>
  <si>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</si>
  <si>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</si>
  <si>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</si>
  <si>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</si>
  <si>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</si>
  <si>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</si>
  <si>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</si>
  <si>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</si>
  <si>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</si>
  <si>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</si>
  <si>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</si>
  <si>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</si>
  <si>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</si>
  <si>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</si>
  <si>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</si>
  <si>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</si>
  <si>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</si>
  <si>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</si>
  <si>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</si>
  <si>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</si>
  <si>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</si>
  <si>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</si>
  <si>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</si>
  <si>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</si>
  <si>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</si>
  <si>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</si>
  <si>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</si>
  <si>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</si>
  <si>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</si>
  <si>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</si>
  <si>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</si>
  <si>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</si>
  <si>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</si>
  <si>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</si>
  <si>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</si>
  <si>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</si>
  <si>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</si>
  <si>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</si>
  <si>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</si>
  <si>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</si>
  <si>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</si>
  <si>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</si>
  <si>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</si>
  <si>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</si>
  <si>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</si>
  <si>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</si>
  <si>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</si>
  <si>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</si>
  <si>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</si>
  <si>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</si>
  <si>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</si>
  <si>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</si>
  <si>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</si>
  <si>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</si>
  <si>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</si>
  <si>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</si>
  <si>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</si>
  <si>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</si>
  <si>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</si>
  <si>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</si>
  <si>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</si>
  <si>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</si>
  <si>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</si>
  <si>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</si>
  <si>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</si>
  <si>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</si>
  <si>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</si>
  <si>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</si>
  <si>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</si>
  <si>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</si>
  <si>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</si>
  <si>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</si>
  <si>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</si>
  <si>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</si>
  <si>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</si>
  <si>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</si>
  <si>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</si>
  <si>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</si>
  <si>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</si>
  <si>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</si>
  <si>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</si>
  <si>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</si>
  <si>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</si>
  <si>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</si>
  <si>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</si>
  <si>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</si>
  <si>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</si>
  <si>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</si>
  <si>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</si>
  <si>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</si>
  <si>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</si>
  <si>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</si>
  <si>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</si>
  <si>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</si>
  <si>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</si>
  <si>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</si>
  <si>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</si>
  <si>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</si>
  <si>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</si>
  <si>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</si>
  <si>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</si>
  <si>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</si>
  <si>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</si>
  <si>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</si>
  <si>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</si>
  <si>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</si>
  <si>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</si>
  <si>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</si>
  <si>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</si>
  <si>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</si>
  <si>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</si>
  <si>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</si>
  <si>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</si>
  <si>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</si>
  <si>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</si>
  <si>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</si>
  <si>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</si>
  <si>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</si>
  <si>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</si>
  <si>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</si>
  <si>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</si>
  <si>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</si>
  <si>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</si>
  <si>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</si>
  <si>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</si>
  <si>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</si>
  <si>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</si>
  <si>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</si>
  <si>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</si>
  <si>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</si>
  <si>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</si>
  <si>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</si>
  <si>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</si>
  <si>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</si>
  <si>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</si>
  <si>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</si>
  <si>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</si>
  <si>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</si>
  <si>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</si>
  <si>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</si>
  <si>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</si>
  <si>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</si>
  <si>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</si>
  <si>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</si>
  <si>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</si>
  <si>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</si>
  <si>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</si>
  <si>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</si>
  <si>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</si>
  <si>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</si>
  <si>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</si>
  <si>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</si>
  <si>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</si>
  <si>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</si>
  <si>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</si>
  <si>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</si>
  <si>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</si>
  <si>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</si>
  <si>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</si>
  <si>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</si>
  <si>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</si>
  <si>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</si>
  <si>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</si>
  <si>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</si>
  <si>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</si>
  <si>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</si>
  <si>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</si>
  <si>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</si>
  <si>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</si>
  <si>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</si>
  <si>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</si>
  <si>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</si>
  <si>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</si>
  <si>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</si>
  <si>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</si>
  <si>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</si>
  <si>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</si>
  <si>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</si>
  <si>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</si>
  <si>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</si>
  <si>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</si>
  <si>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</si>
  <si>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</si>
  <si>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</si>
  <si>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</si>
  <si>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</si>
  <si>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</si>
  <si>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</si>
  <si>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</si>
  <si>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</si>
  <si>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</si>
  <si>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</si>
  <si>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</si>
  <si>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</si>
  <si>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</si>
  <si>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</si>
  <si>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</si>
  <si>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</si>
  <si>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</si>
  <si>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</si>
  <si>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</si>
  <si>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</si>
  <si>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</si>
  <si>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</si>
  <si>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</si>
  <si>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</si>
  <si>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</si>
  <si>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</si>
  <si>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</si>
  <si>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</si>
  <si>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</si>
  <si>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</si>
  <si>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</si>
  <si>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</si>
  <si>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</si>
  <si>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</si>
  <si>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</si>
  <si>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</si>
  <si>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</si>
  <si>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</si>
  <si>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</si>
  <si>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</si>
  <si>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</si>
  <si>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</si>
  <si>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</si>
  <si>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</si>
  <si>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</si>
  <si>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</si>
  <si>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</si>
  <si>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</si>
  <si>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</si>
  <si>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</si>
  <si>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</si>
  <si>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</si>
  <si>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</si>
  <si>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</si>
  <si>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</si>
  <si>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</si>
  <si>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</si>
  <si>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</si>
  <si>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</si>
  <si>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</si>
  <si>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</si>
  <si>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</si>
  <si>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</si>
  <si>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</si>
  <si>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</si>
  <si>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</si>
  <si>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</si>
  <si>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</si>
  <si>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</si>
  <si>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</si>
  <si>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</si>
  <si>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</si>
  <si>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</si>
  <si>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</si>
  <si>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</si>
  <si>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</si>
  <si>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</si>
  <si>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</si>
  <si>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</si>
  <si>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</si>
  <si>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</si>
  <si>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</si>
  <si>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</si>
  <si>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</si>
  <si>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</si>
  <si>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</si>
  <si>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</si>
  <si>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</si>
  <si>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</si>
  <si>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</si>
  <si>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</si>
  <si>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</si>
  <si>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</si>
  <si>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</si>
  <si>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</si>
  <si>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</si>
  <si>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</si>
  <si>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</si>
  <si>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</si>
  <si>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</si>
  <si>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</si>
  <si>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</si>
  <si>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</si>
  <si>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</si>
  <si>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</si>
  <si>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</si>
  <si>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</si>
  <si>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</si>
  <si>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</si>
  <si>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</si>
  <si>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</si>
  <si>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</si>
  <si>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</si>
  <si>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</si>
  <si>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</si>
  <si>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</si>
  <si>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</si>
  <si>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</si>
  <si>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</si>
  <si>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</si>
  <si>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</si>
  <si>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</si>
  <si>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</si>
  <si>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</si>
  <si>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</si>
  <si>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</si>
  <si>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</si>
  <si>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</si>
  <si>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</si>
  <si>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</si>
  <si>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</si>
  <si>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</si>
  <si>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</si>
  <si>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</si>
  <si>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</si>
  <si>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</si>
  <si>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</si>
  <si>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</si>
  <si>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</si>
  <si>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</si>
  <si>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</si>
  <si>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</si>
  <si>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</si>
  <si>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</si>
  <si>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</si>
  <si>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</si>
  <si>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</si>
  <si>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</si>
  <si>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</si>
  <si>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</si>
  <si>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</si>
  <si>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</si>
  <si>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</si>
  <si>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</si>
  <si>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</si>
  <si>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</si>
  <si>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</si>
  <si>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</si>
  <si>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</si>
  <si>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</si>
  <si>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</si>
  <si>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</si>
  <si>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</si>
  <si>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</si>
  <si>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</si>
  <si>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</si>
  <si>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</si>
  <si>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</si>
  <si>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</si>
  <si>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</si>
  <si>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</si>
  <si>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</si>
  <si>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</si>
  <si>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</si>
  <si>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</si>
  <si>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</si>
  <si>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</si>
  <si>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</si>
  <si>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</si>
  <si>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</si>
  <si>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</si>
  <si>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</si>
  <si>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</si>
  <si>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</si>
  <si>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</si>
  <si>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</si>
  <si>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</si>
  <si>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</si>
  <si>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</si>
  <si>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</si>
  <si>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</si>
  <si>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</si>
  <si>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</si>
  <si>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</si>
  <si>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</si>
  <si>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</si>
  <si>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</si>
  <si>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</si>
  <si>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</si>
  <si>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</si>
  <si>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</si>
  <si>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</si>
  <si>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</si>
  <si>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</si>
  <si>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</si>
  <si>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</si>
  <si>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</si>
  <si>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</si>
  <si>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</si>
  <si>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</si>
  <si>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</si>
  <si>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</si>
  <si>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</si>
  <si>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</si>
  <si>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</si>
  <si>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</si>
  <si>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</si>
  <si>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</si>
  <si>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</si>
  <si>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</si>
  <si>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</si>
  <si>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</si>
  <si>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</si>
  <si>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</si>
  <si>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</si>
  <si>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</si>
  <si>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</si>
  <si>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</si>
  <si>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</si>
  <si>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</si>
  <si>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</si>
  <si>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</si>
  <si>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</si>
  <si>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</si>
  <si>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</si>
  <si>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</si>
  <si>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</si>
  <si>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</si>
  <si>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</si>
  <si>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</si>
  <si>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</si>
  <si>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</si>
  <si>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</si>
  <si>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</si>
  <si>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</si>
  <si>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</si>
  <si>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</si>
  <si>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</si>
  <si>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</si>
  <si>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</si>
  <si>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</si>
  <si>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</si>
  <si>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</si>
  <si>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</si>
  <si>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</si>
  <si>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</si>
  <si>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</si>
  <si>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</si>
  <si>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</si>
  <si>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</si>
  <si>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</si>
  <si>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</si>
  <si>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</si>
  <si>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</si>
  <si>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</si>
  <si>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</si>
  <si>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</si>
  <si>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</si>
  <si>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</si>
  <si>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</si>
  <si>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</si>
  <si>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</si>
  <si>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</si>
  <si>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</si>
  <si>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</si>
  <si>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</si>
  <si>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</si>
  <si>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</si>
  <si>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</si>
  <si>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</si>
  <si>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</si>
  <si>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</si>
  <si>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</si>
  <si>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</si>
  <si>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</si>
  <si>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</si>
  <si>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</si>
  <si>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</si>
  <si>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</si>
  <si>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</si>
  <si>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</si>
  <si>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</si>
  <si>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</si>
  <si>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</si>
  <si>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</si>
  <si>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</si>
  <si>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</si>
  <si>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</si>
  <si>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</si>
  <si>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</si>
  <si>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</si>
  <si>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</si>
  <si>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</si>
  <si>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</si>
  <si>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</si>
  <si>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</si>
  <si>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</si>
  <si>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</si>
  <si>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</si>
  <si>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</si>
  <si>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</si>
  <si>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</si>
  <si>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</si>
  <si>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</si>
  <si>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</si>
  <si>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</si>
  <si>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</si>
  <si>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</si>
  <si>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</si>
  <si>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</si>
  <si>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</si>
  <si>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</si>
  <si>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</si>
  <si>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</si>
  <si>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</si>
  <si>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</si>
  <si>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</si>
  <si>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</si>
  <si>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</si>
  <si>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</si>
  <si>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</si>
  <si>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</si>
  <si>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</si>
  <si>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</si>
  <si>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</si>
  <si>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</si>
  <si>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</si>
  <si>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</si>
  <si>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</si>
  <si>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</si>
  <si>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</si>
  <si>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</si>
  <si>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</si>
  <si>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</si>
  <si>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</si>
  <si>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</si>
  <si>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</si>
  <si>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</si>
  <si>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</si>
  <si>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</si>
  <si>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</si>
  <si>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</si>
  <si>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</si>
  <si>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</si>
  <si>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</si>
  <si>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</si>
  <si>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</si>
  <si>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</si>
  <si>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</si>
  <si>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</si>
  <si>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</si>
  <si>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</si>
  <si>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</si>
  <si>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</si>
  <si>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</si>
  <si>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</si>
  <si>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</si>
  <si>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</si>
  <si>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</si>
  <si>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</si>
  <si>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</si>
  <si>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</si>
  <si>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</si>
  <si>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</si>
  <si>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</si>
  <si>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</si>
  <si>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</si>
  <si>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</si>
  <si>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</si>
  <si>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</si>
  <si>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</si>
  <si>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</si>
  <si>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</si>
  <si>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</si>
  <si>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</si>
  <si>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</si>
  <si>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</si>
  <si>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</si>
  <si>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</si>
  <si>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</si>
  <si>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</si>
  <si>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</si>
  <si>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</si>
  <si>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</si>
  <si>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</si>
  <si>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</si>
  <si>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</si>
  <si>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</si>
  <si>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</si>
  <si>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</si>
  <si>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</si>
  <si>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</si>
  <si>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</si>
  <si>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</si>
  <si>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</si>
  <si>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</si>
  <si>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</si>
  <si>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</si>
  <si>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</si>
  <si>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</si>
  <si>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</si>
  <si>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</si>
  <si>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</si>
  <si>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</si>
  <si>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</si>
  <si>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</si>
  <si>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</si>
  <si>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</si>
  <si>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</si>
  <si>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</si>
  <si>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</si>
  <si>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</si>
  <si>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</si>
  <si>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</si>
  <si>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</si>
  <si>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</si>
  <si>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</si>
  <si>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</si>
  <si>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</si>
  <si>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</si>
  <si>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</si>
  <si>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</si>
  <si>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</si>
  <si>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</si>
  <si>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</si>
  <si>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</si>
  <si>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</si>
  <si>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</si>
  <si>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</si>
  <si>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</si>
  <si>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</si>
  <si>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</si>
  <si>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</si>
  <si>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</si>
  <si>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</si>
  <si>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</si>
  <si>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</si>
  <si>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</si>
  <si>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</si>
  <si>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</si>
  <si>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</si>
  <si>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</si>
  <si>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</si>
  <si>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</si>
  <si>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</si>
  <si>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</si>
  <si>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</si>
  <si>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</si>
  <si>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</si>
  <si>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</si>
  <si>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</si>
  <si>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</si>
  <si>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</si>
  <si>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</si>
  <si>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</si>
  <si>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</si>
  <si>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</si>
  <si>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</si>
  <si>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</si>
  <si>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</si>
  <si>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</si>
  <si>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</si>
  <si>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</si>
  <si>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</si>
  <si>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</si>
  <si>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</si>
  <si>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</si>
  <si>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</si>
  <si>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</si>
  <si>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</si>
  <si>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</si>
  <si>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</si>
  <si>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</si>
  <si>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</si>
  <si>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</si>
  <si>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</si>
  <si>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</si>
  <si>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</si>
  <si>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</si>
  <si>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</si>
  <si>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</si>
  <si>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</si>
  <si>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</si>
  <si>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</si>
  <si>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</si>
  <si>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</si>
  <si>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</si>
  <si>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</si>
  <si>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</si>
  <si>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</si>
  <si>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</si>
  <si>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</si>
  <si>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</si>
  <si>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</si>
  <si>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</si>
  <si>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</si>
  <si>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</si>
  <si>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</si>
  <si>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</si>
  <si>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</si>
  <si>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</si>
  <si>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</si>
  <si>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</si>
  <si>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</si>
  <si>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</si>
  <si>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</si>
  <si>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</si>
  <si>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</si>
  <si>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</si>
  <si>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</si>
  <si>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</si>
  <si>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</si>
  <si>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</si>
  <si>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</si>
  <si>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</si>
  <si>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</si>
  <si>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</si>
  <si>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</si>
  <si>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</si>
  <si>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</si>
  <si>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</si>
  <si>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</si>
  <si>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</si>
  <si>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</si>
  <si>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</si>
  <si>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</si>
  <si>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</si>
  <si>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</si>
  <si>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</si>
  <si>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</si>
  <si>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</si>
  <si>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</si>
  <si>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</si>
  <si>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</si>
  <si>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</si>
  <si>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</si>
  <si>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</si>
  <si>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</si>
  <si>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</si>
  <si>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</si>
  <si>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</si>
  <si>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</si>
  <si>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</si>
  <si>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</si>
  <si>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</si>
  <si>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</si>
  <si>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</si>
  <si>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</si>
  <si>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</si>
  <si>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</si>
  <si>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</si>
  <si>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</si>
  <si>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</si>
  <si>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</si>
  <si>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</si>
  <si>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</si>
  <si>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</si>
  <si>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</si>
  <si>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</si>
  <si>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</si>
  <si>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</si>
  <si>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</si>
  <si>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</si>
  <si>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</si>
  <si>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</si>
  <si>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</si>
  <si>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</si>
  <si>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</si>
  <si>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</si>
  <si>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</si>
  <si>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</si>
  <si>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</si>
  <si>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</si>
  <si>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</si>
  <si>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</si>
  <si>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</si>
  <si>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</si>
  <si>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</si>
  <si>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</si>
  <si>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</si>
  <si>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</si>
  <si>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</si>
  <si>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</si>
  <si>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</si>
  <si>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</si>
  <si>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</si>
  <si>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</si>
  <si>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</si>
  <si>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</si>
  <si>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</si>
  <si>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</si>
  <si>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</si>
  <si>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</si>
  <si>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</si>
  <si>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</si>
  <si>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</si>
  <si>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</si>
  <si>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</si>
  <si>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</si>
  <si>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</si>
  <si>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</si>
  <si>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</si>
  <si>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</si>
  <si>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</si>
  <si>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</si>
  <si>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</si>
  <si>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</si>
  <si>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</si>
  <si>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</si>
  <si>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</si>
  <si>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</si>
  <si>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</si>
  <si>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</si>
  <si>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</si>
  <si>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</si>
  <si>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</si>
  <si>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</si>
  <si>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</si>
  <si>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</si>
  <si>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</si>
  <si>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</si>
  <si>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</si>
  <si>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</si>
  <si>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</si>
  <si>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</si>
  <si>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</si>
  <si>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</si>
  <si>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</si>
  <si>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</si>
  <si>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</si>
  <si>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</si>
  <si>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</si>
  <si>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</si>
  <si>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</si>
  <si>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</si>
  <si>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</si>
  <si>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</si>
  <si>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</si>
  <si>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</si>
  <si>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</si>
  <si>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</si>
  <si>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</si>
  <si>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</si>
  <si>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</si>
  <si>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</si>
  <si>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</si>
  <si>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</si>
  <si>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</si>
  <si>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</si>
  <si>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</si>
  <si>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</si>
  <si>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</si>
  <si>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</si>
  <si>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</si>
  <si>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</si>
  <si>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</si>
  <si>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</si>
  <si>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</si>
  <si>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</si>
  <si>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</si>
  <si>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</si>
  <si>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</si>
  <si>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</si>
  <si>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</si>
  <si>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</si>
  <si>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</si>
  <si>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</si>
  <si>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</si>
  <si>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</si>
  <si>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</si>
  <si>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</si>
  <si>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</si>
  <si>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</si>
  <si>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</si>
  <si>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</si>
  <si>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</si>
  <si>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</si>
  <si>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</si>
  <si>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</si>
  <si>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</si>
  <si>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</si>
  <si>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</si>
  <si>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</si>
  <si>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</si>
  <si>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</si>
  <si>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</si>
  <si>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</si>
  <si>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</si>
  <si>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</si>
  <si>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</si>
  <si>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</si>
  <si>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</si>
  <si>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</si>
  <si>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</si>
  <si>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</si>
  <si>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</si>
  <si>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</si>
  <si>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</si>
  <si>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</si>
  <si>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</si>
  <si>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</si>
  <si>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</si>
  <si>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</si>
  <si>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</si>
  <si>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</si>
  <si>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</si>
  <si>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</si>
  <si>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</si>
  <si>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</si>
  <si>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</si>
  <si>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</si>
  <si>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</si>
  <si>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</si>
  <si>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</si>
  <si>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</si>
  <si>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</si>
  <si>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</si>
  <si>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</si>
  <si>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</si>
  <si>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</si>
  <si>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</si>
  <si>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</si>
  <si>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</si>
  <si>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</si>
  <si>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</si>
  <si>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</si>
  <si>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</si>
  <si>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</si>
  <si>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</si>
  <si>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</si>
  <si>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</si>
  <si>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</si>
  <si>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</si>
  <si>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</si>
  <si>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</si>
  <si>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</si>
  <si>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</si>
  <si>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</si>
  <si>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</si>
  <si>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</si>
  <si>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</si>
  <si>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</si>
  <si>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</si>
  <si>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</si>
  <si>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</si>
  <si>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</si>
  <si>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</si>
  <si>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</si>
  <si>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</si>
  <si>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</si>
  <si>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</si>
  <si>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</si>
  <si>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</si>
  <si>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</si>
  <si>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</si>
  <si>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</si>
  <si>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</si>
  <si>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</si>
  <si>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</si>
  <si>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</si>
  <si>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</si>
  <si>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</si>
  <si>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</si>
  <si>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</si>
  <si>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</si>
  <si>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</si>
  <si>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</si>
  <si>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</si>
  <si>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</si>
  <si>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</si>
  <si>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</si>
  <si>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</si>
  <si>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</si>
  <si>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</si>
  <si>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</si>
  <si>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</si>
  <si>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</si>
  <si>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</si>
  <si>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</si>
  <si>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</si>
  <si>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</si>
  <si>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</si>
  <si>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</si>
  <si>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</si>
  <si>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</si>
  <si>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</si>
  <si>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</si>
  <si>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</si>
  <si>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</si>
  <si>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</si>
  <si>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</si>
  <si>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</si>
  <si>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</si>
  <si>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</si>
  <si>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</si>
  <si>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</si>
  <si>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</si>
  <si>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</si>
  <si>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</si>
  <si>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</si>
  <si>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</si>
  <si>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</si>
  <si>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</si>
  <si>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</si>
  <si>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</si>
  <si>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</si>
  <si>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</si>
  <si>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</si>
  <si>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</si>
  <si>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</si>
  <si>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</si>
  <si>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</si>
  <si>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</si>
  <si>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</si>
  <si>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</si>
  <si>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</si>
  <si>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</si>
  <si>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</si>
  <si>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</si>
  <si>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</si>
  <si>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</si>
  <si>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</si>
  <si>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</si>
  <si>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</si>
  <si>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</si>
  <si>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</si>
  <si>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</si>
  <si>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</si>
  <si>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</si>
  <si>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</si>
  <si>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</si>
  <si>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</si>
  <si>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</si>
  <si>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</si>
  <si>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</si>
  <si>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</si>
  <si>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</si>
  <si>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</si>
  <si>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</si>
  <si>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</si>
  <si>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</si>
  <si>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</si>
  <si>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</si>
  <si>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</si>
  <si>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</si>
  <si>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</si>
  <si>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</si>
  <si>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</si>
  <si>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</si>
  <si>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</si>
  <si>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</si>
  <si>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</si>
  <si>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</si>
  <si>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</si>
  <si>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</si>
  <si>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</si>
  <si>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</si>
  <si>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</si>
  <si>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</si>
  <si>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</si>
  <si>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</si>
  <si>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</si>
  <si>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</si>
  <si>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</si>
  <si>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</si>
  <si>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</si>
  <si>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</si>
  <si>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</si>
  <si>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</si>
  <si>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</si>
  <si>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</si>
  <si>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</si>
  <si>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</si>
  <si>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</si>
  <si>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</si>
  <si>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</si>
  <si>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</si>
  <si>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</si>
  <si>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</si>
  <si>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</si>
  <si>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</si>
  <si>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</si>
  <si>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</si>
  <si>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</si>
  <si>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</si>
  <si>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</si>
  <si>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</si>
  <si>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</si>
  <si>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</si>
  <si>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</si>
  <si>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</si>
  <si>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</si>
  <si>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</si>
  <si>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</si>
  <si>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</si>
  <si>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</si>
  <si>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</si>
  <si>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</si>
  <si>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</si>
  <si>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</si>
  <si>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</si>
  <si>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</si>
  <si>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</si>
  <si>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</si>
  <si>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</si>
  <si>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</si>
  <si>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</si>
  <si>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</si>
  <si>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</si>
  <si>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</si>
  <si>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</si>
  <si>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</si>
  <si>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</si>
  <si>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</si>
  <si>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</si>
  <si>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</si>
  <si>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</si>
  <si>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</si>
  <si>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</si>
  <si>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</si>
  <si>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</si>
  <si>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</si>
  <si>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</si>
  <si>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</si>
  <si>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</si>
  <si>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</si>
  <si>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</si>
  <si>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</si>
  <si>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</si>
  <si>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</si>
  <si>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</si>
  <si>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</si>
  <si>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</si>
  <si>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</si>
  <si>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</si>
  <si>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</si>
  <si>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</si>
  <si>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</si>
  <si>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</si>
  <si>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</si>
  <si>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</si>
  <si>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</si>
  <si>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</si>
  <si>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</si>
  <si>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</si>
  <si>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</si>
  <si>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</si>
  <si>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</si>
  <si>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</si>
  <si>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</si>
  <si>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</si>
  <si>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</si>
  <si>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</si>
  <si>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</si>
  <si>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</si>
  <si>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</si>
  <si>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</si>
  <si>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</si>
  <si>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</si>
  <si>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</si>
  <si>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</si>
  <si>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</si>
  <si>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</si>
  <si>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</si>
  <si>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</si>
  <si>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</si>
  <si>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</si>
  <si>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</si>
  <si>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</si>
  <si>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</si>
  <si>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</si>
  <si>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</si>
  <si>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</si>
  <si>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</si>
  <si>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</si>
  <si>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</si>
  <si>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</si>
  <si>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</si>
  <si>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</si>
  <si>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</si>
  <si>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</si>
  <si>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</si>
  <si>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</si>
  <si>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</si>
  <si>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</si>
  <si>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</si>
  <si>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</si>
  <si>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</si>
  <si>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</si>
  <si>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</si>
  <si>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</si>
  <si>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</si>
  <si>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</si>
  <si>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</si>
  <si>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</si>
  <si>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</si>
  <si>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</si>
  <si>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</si>
  <si>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</si>
  <si>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</si>
  <si>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</si>
  <si>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</si>
  <si>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</si>
  <si>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</si>
  <si>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</si>
  <si>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</si>
  <si>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</si>
  <si>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</si>
  <si>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</si>
  <si>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</si>
  <si>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</si>
  <si>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</si>
  <si>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</si>
  <si>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</si>
  <si>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</si>
  <si>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</si>
  <si>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</si>
  <si>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</si>
  <si>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</si>
  <si>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</si>
  <si>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</si>
  <si>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</si>
  <si>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</si>
  <si>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</si>
  <si>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</si>
  <si>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</si>
  <si>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</si>
  <si>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</si>
  <si>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</si>
  <si>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</si>
  <si>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</si>
  <si>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</si>
  <si>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</si>
  <si>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</si>
  <si>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</si>
  <si>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</si>
  <si>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</si>
  <si>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</si>
  <si>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</si>
  <si>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</si>
  <si>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</si>
  <si>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</si>
  <si>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</si>
  <si>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</si>
  <si>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</si>
  <si>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</si>
  <si>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</si>
  <si>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</si>
  <si>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</si>
  <si>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</si>
  <si>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</si>
  <si>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</si>
  <si>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</si>
  <si>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</si>
  <si>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</si>
  <si>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</si>
  <si>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</si>
  <si>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</si>
  <si>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</si>
  <si>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</si>
  <si>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</si>
  <si>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</si>
  <si>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</si>
  <si>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</si>
  <si>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</si>
  <si>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</si>
  <si>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</si>
  <si>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</si>
  <si>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</si>
  <si>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</si>
  <si>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</si>
  <si>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</si>
  <si>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</si>
  <si>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</si>
  <si>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</si>
  <si>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</si>
  <si>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</si>
  <si>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</si>
  <si>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</si>
  <si>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</si>
  <si>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</si>
  <si>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</si>
  <si>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</si>
  <si>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</si>
  <si>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</si>
  <si>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</si>
  <si>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</si>
  <si>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</si>
  <si>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</si>
  <si>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</si>
  <si>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</si>
  <si>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</si>
  <si>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</si>
  <si>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</si>
  <si>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</si>
  <si>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</si>
  <si>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</si>
  <si>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</si>
  <si>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</si>
  <si>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</si>
  <si>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</si>
  <si>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</si>
  <si>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</si>
  <si>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</si>
  <si>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</si>
  <si>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</si>
  <si>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</si>
  <si>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</si>
  <si>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</si>
  <si>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</si>
  <si>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</si>
  <si>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</si>
  <si>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</si>
  <si>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</si>
  <si>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</si>
  <si>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</si>
  <si>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</si>
  <si>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</si>
  <si>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</si>
  <si>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</si>
  <si>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</si>
  <si>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</si>
  <si>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</si>
  <si>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</si>
  <si>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</si>
  <si>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</si>
  <si>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</si>
  <si>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</si>
  <si>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</si>
  <si>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</si>
  <si>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</si>
  <si>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</si>
  <si>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</si>
  <si>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</si>
  <si>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</si>
  <si>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</si>
  <si>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</si>
  <si>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</si>
  <si>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</si>
  <si>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</si>
  <si>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</si>
  <si>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</si>
  <si>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</si>
  <si>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</si>
  <si>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</si>
  <si>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</si>
  <si>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</si>
  <si>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</si>
  <si>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</si>
  <si>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</si>
  <si>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</si>
  <si>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</si>
  <si>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</si>
  <si>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</si>
  <si>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</si>
  <si>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</si>
  <si>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</si>
  <si>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</si>
  <si>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</si>
  <si>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</si>
  <si>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</si>
  <si>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</si>
  <si>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</si>
  <si>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</si>
  <si>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</si>
  <si>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</si>
  <si>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</si>
  <si>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</si>
  <si>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</si>
  <si>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</si>
  <si>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</si>
  <si>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</si>
  <si>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</si>
  <si>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</si>
  <si>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</si>
  <si>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</si>
  <si>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</si>
  <si>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</si>
  <si>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</si>
  <si>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</si>
  <si>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</si>
  <si>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</si>
  <si>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</si>
  <si>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</si>
  <si>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</si>
  <si>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</si>
  <si>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</si>
  <si>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</si>
  <si>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</si>
  <si>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</si>
  <si>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</si>
  <si>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</si>
  <si>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</si>
  <si>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</si>
  <si>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</si>
  <si>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</si>
  <si>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</si>
  <si>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</si>
  <si>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</si>
  <si>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</si>
  <si>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</si>
  <si>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</si>
  <si>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</si>
  <si>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</si>
  <si>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</si>
  <si>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</si>
  <si>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</si>
  <si>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</si>
  <si>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</si>
  <si>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</si>
  <si>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</si>
  <si>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</si>
  <si>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</si>
  <si>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</si>
  <si>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</si>
  <si>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</si>
  <si>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</si>
  <si>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</si>
  <si>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</si>
  <si>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</si>
  <si>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</si>
  <si>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</si>
  <si>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</si>
  <si>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</si>
  <si>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</si>
  <si>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</si>
  <si>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</si>
  <si>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</si>
  <si>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</si>
  <si>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</si>
  <si>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</si>
  <si>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</si>
  <si>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</si>
  <si>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</si>
  <si>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</si>
  <si>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</si>
  <si>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</si>
  <si>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</si>
  <si>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</si>
  <si>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</si>
  <si>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</si>
  <si>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</si>
  <si>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</si>
  <si>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</si>
  <si>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</si>
  <si>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</si>
  <si>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</si>
  <si>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</si>
  <si>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</si>
  <si>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</si>
  <si>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</si>
  <si>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</si>
  <si>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</si>
  <si>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</si>
  <si>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</si>
  <si>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</si>
  <si>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</si>
  <si>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</si>
  <si>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</si>
  <si>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</si>
  <si>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</si>
  <si>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</si>
  <si>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</si>
  <si>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</si>
  <si>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</si>
  <si>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</si>
  <si>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</si>
  <si>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</si>
  <si>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</si>
  <si>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</si>
  <si>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</si>
  <si>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</si>
  <si>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</si>
  <si>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</si>
  <si>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</si>
  <si>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</si>
  <si>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</si>
  <si>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</si>
  <si>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</si>
  <si>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</si>
  <si>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</si>
  <si>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</si>
  <si>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</si>
  <si>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</si>
  <si>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</si>
  <si>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</si>
  <si>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</si>
  <si>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</si>
  <si>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</si>
  <si>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</si>
  <si>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</si>
  <si>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</si>
  <si>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</si>
  <si>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</si>
  <si>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</si>
  <si>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</si>
  <si>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</si>
  <si>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</si>
  <si>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</si>
  <si>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</si>
  <si>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</si>
  <si>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</si>
  <si>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</si>
  <si>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</si>
  <si>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</si>
  <si>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</si>
  <si>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</si>
  <si>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</si>
  <si>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</si>
  <si>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</si>
  <si>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</si>
  <si>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</si>
  <si>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</si>
  <si>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</si>
  <si>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</si>
  <si>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</si>
  <si>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</si>
  <si>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</si>
  <si>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</si>
  <si>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</si>
  <si>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</si>
  <si>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</si>
  <si>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</si>
  <si>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</si>
  <si>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</si>
  <si>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</si>
  <si>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</si>
  <si>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</si>
  <si>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</si>
  <si>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</si>
  <si>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</si>
  <si>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</si>
  <si>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</si>
  <si>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</si>
  <si>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</si>
  <si>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</si>
  <si>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</si>
  <si>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</si>
  <si>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</si>
  <si>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</si>
  <si>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</si>
  <si>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</si>
  <si>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</si>
  <si>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</si>
  <si>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</si>
  <si>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</si>
  <si>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</si>
  <si>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</si>
  <si>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</si>
  <si>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</si>
  <si>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</si>
  <si>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</si>
  <si>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</si>
  <si>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</si>
  <si>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</si>
  <si>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</si>
  <si>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</si>
  <si>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</si>
  <si>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</si>
  <si>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</si>
  <si>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</si>
  <si>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</si>
  <si>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</si>
  <si>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</si>
  <si>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</si>
  <si>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</si>
  <si>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</si>
  <si>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</si>
  <si>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</si>
  <si>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</si>
  <si>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</si>
  <si>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</si>
  <si>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</si>
  <si>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</si>
  <si>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</si>
  <si>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</si>
  <si>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</si>
  <si>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</si>
  <si>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</si>
  <si>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</si>
  <si>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</si>
  <si>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</si>
  <si>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</si>
  <si>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</si>
  <si>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</si>
  <si>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</si>
  <si>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</si>
  <si>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</si>
  <si>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</si>
  <si>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</si>
  <si>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</si>
  <si>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</si>
  <si>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</si>
  <si>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</si>
  <si>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</si>
  <si>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</si>
  <si>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</si>
  <si>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</si>
  <si>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</si>
  <si>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</si>
  <si>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</si>
  <si>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</si>
  <si>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</si>
  <si>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</si>
  <si>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</si>
  <si>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</si>
  <si>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</si>
  <si>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</si>
  <si>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</si>
  <si>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</si>
  <si>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</si>
  <si>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</si>
  <si>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</si>
  <si>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</si>
  <si>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</si>
  <si>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</si>
  <si>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</si>
  <si>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</si>
  <si>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</si>
  <si>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</si>
  <si>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</si>
  <si>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</si>
  <si>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</si>
  <si>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</si>
  <si>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</si>
  <si>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</si>
  <si>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</si>
  <si>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</si>
  <si>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</si>
  <si>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</si>
  <si>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</si>
  <si>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</si>
  <si>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</si>
  <si>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</si>
  <si>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</si>
  <si>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</si>
  <si>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</si>
  <si>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</si>
  <si>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</si>
  <si>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</si>
  <si>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</si>
  <si>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</si>
  <si>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</si>
  <si>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</si>
  <si>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</si>
  <si>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</si>
  <si>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</si>
  <si>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</si>
  <si>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</si>
  <si>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</si>
  <si>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</si>
  <si>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</si>
  <si>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</si>
  <si>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</si>
  <si>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</si>
  <si>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</si>
  <si>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</si>
  <si>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</si>
  <si>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</si>
  <si>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</si>
  <si>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</si>
  <si>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</si>
  <si>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</si>
  <si>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</si>
  <si>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</si>
  <si>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</si>
  <si>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</si>
  <si>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</si>
  <si>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</si>
  <si>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</si>
  <si>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</si>
  <si>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</si>
  <si>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</si>
  <si>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</si>
  <si>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</si>
  <si>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</si>
  <si>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</si>
  <si>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</si>
  <si>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</si>
  <si>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</si>
  <si>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</si>
  <si>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</si>
  <si>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</si>
  <si>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</si>
  <si>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</si>
  <si>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</si>
  <si>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</si>
  <si>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</si>
  <si>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</si>
  <si>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</si>
  <si>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</si>
  <si>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</si>
  <si>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</si>
  <si>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</si>
  <si>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</si>
  <si>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</si>
  <si>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</si>
  <si>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</si>
  <si>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</si>
  <si>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</si>
  <si>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</si>
  <si>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</si>
  <si>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</si>
  <si>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</si>
  <si>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</si>
  <si>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</si>
  <si>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</si>
  <si>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</si>
  <si>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</si>
  <si>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</si>
  <si>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</si>
  <si>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</si>
  <si>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</si>
  <si>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</si>
  <si>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</si>
  <si>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</si>
  <si>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</si>
  <si>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</si>
  <si>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</si>
  <si>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</si>
  <si>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</si>
  <si>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</si>
  <si>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</si>
  <si>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</si>
  <si>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</si>
  <si>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</si>
  <si>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</si>
  <si>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</si>
  <si>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</si>
  <si>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</si>
  <si>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</si>
  <si>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</si>
  <si>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</si>
  <si>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</si>
  <si>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</si>
  <si>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</si>
  <si>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</si>
  <si>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</si>
  <si>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</si>
  <si>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</si>
  <si>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</si>
  <si>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</si>
  <si>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</si>
  <si>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</si>
  <si>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</si>
  <si>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</si>
  <si>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</si>
  <si>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</si>
  <si>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</si>
  <si>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</si>
  <si>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</si>
  <si>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</si>
  <si>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</si>
  <si>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</si>
  <si>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</si>
  <si>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</si>
  <si>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</si>
  <si>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</si>
  <si>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</si>
  <si>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</si>
  <si>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</si>
  <si>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</si>
  <si>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</si>
  <si>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</si>
  <si>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</si>
  <si>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</si>
  <si>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</si>
  <si>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</si>
  <si>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</si>
  <si>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</si>
  <si>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</si>
  <si>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</si>
  <si>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</si>
  <si>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</si>
  <si>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</si>
  <si>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</si>
  <si>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</si>
  <si>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</si>
  <si>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</si>
  <si>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</si>
  <si>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</si>
  <si>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</si>
  <si>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</si>
  <si>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</si>
  <si>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</si>
  <si>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</si>
  <si>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</si>
  <si>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</si>
  <si>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</si>
  <si>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</si>
  <si>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</si>
  <si>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</si>
  <si>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</si>
  <si>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</si>
  <si>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</si>
  <si>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</si>
  <si>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</si>
  <si>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</si>
  <si>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</si>
  <si>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</si>
  <si>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</si>
  <si>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</si>
  <si>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</si>
  <si>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</si>
  <si>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</si>
  <si>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</si>
  <si>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</si>
  <si>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</si>
  <si>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</si>
  <si>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</si>
  <si>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</si>
  <si>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</si>
  <si>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</si>
  <si>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</si>
  <si>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</si>
  <si>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</si>
  <si>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</si>
  <si>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</si>
  <si>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</si>
  <si>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</si>
  <si>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</si>
  <si>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</si>
  <si>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</si>
  <si>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</si>
  <si>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</si>
  <si>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</si>
  <si>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</si>
  <si>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</si>
  <si>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</si>
  <si>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</si>
  <si>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</si>
  <si>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</si>
  <si>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</si>
  <si>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</si>
  <si>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</si>
  <si>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</si>
  <si>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</si>
  <si>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</si>
  <si>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</si>
  <si>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</si>
  <si>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</si>
  <si>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</si>
  <si>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</si>
  <si>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</si>
  <si>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</si>
  <si>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</si>
  <si>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</si>
  <si>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</si>
  <si>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</si>
  <si>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</si>
  <si>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</si>
  <si>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</si>
  <si>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</si>
  <si>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</si>
  <si>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</si>
  <si>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</si>
  <si>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</si>
  <si>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</si>
  <si>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</si>
  <si>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</si>
  <si>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</si>
  <si>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</si>
  <si>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</si>
  <si>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</si>
  <si>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</si>
  <si>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</si>
  <si>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</si>
  <si>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</si>
  <si>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</si>
  <si>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</si>
  <si>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</si>
  <si>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</si>
  <si>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</si>
  <si>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</si>
  <si>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</si>
  <si>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</si>
  <si>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</si>
  <si>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</si>
  <si>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</si>
  <si>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</si>
  <si>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</si>
  <si>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</si>
  <si>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</si>
  <si>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</si>
  <si>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</si>
  <si>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</si>
  <si>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</si>
  <si>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</si>
  <si>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</si>
  <si>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</si>
  <si>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</si>
  <si>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</si>
  <si>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</si>
  <si>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</si>
  <si>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</si>
  <si>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</si>
  <si>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</si>
  <si>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</si>
  <si>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</si>
  <si>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</si>
  <si>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</si>
  <si>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</si>
  <si>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</si>
  <si>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</si>
  <si>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</si>
  <si>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</si>
  <si>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</si>
  <si>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</si>
  <si>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</si>
  <si>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</si>
  <si>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</si>
  <si>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</si>
  <si>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</si>
  <si>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</si>
  <si>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</si>
  <si>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</si>
  <si>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</si>
  <si>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</si>
  <si>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</si>
  <si>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</si>
  <si>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</si>
  <si>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</si>
  <si>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</si>
  <si>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</si>
  <si>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</si>
  <si>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</si>
  <si>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</si>
  <si>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</si>
  <si>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</si>
  <si>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</si>
  <si>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</si>
  <si>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</si>
  <si>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</si>
  <si>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</si>
  <si>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</si>
  <si>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</si>
  <si>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</si>
  <si>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</si>
  <si>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</si>
  <si>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</si>
  <si>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</si>
  <si>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</si>
  <si>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</si>
  <si>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</si>
  <si>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</si>
  <si>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</si>
  <si>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</si>
  <si>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</si>
  <si>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</si>
  <si>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</si>
  <si>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</si>
  <si>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</si>
  <si>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</si>
  <si>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</si>
  <si>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</si>
  <si>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</si>
  <si>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</si>
  <si>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</si>
  <si>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</si>
  <si>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</si>
  <si>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</si>
  <si>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</si>
  <si>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</si>
  <si>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</si>
  <si>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</si>
  <si>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</si>
  <si>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</si>
  <si>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</si>
  <si>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</si>
  <si>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</si>
  <si>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</si>
  <si>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</si>
  <si>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</si>
  <si>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</si>
  <si>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</si>
  <si>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</si>
  <si>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</si>
  <si>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</si>
  <si>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</si>
  <si>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</si>
  <si>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</si>
  <si>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</si>
  <si>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</si>
  <si>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</si>
  <si>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</si>
  <si>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</si>
  <si>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</si>
  <si>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</si>
  <si>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</si>
  <si>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</si>
  <si>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</si>
  <si>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</si>
  <si>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</si>
  <si>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</si>
  <si>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</si>
  <si>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</si>
  <si>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</si>
  <si>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</si>
  <si>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</si>
  <si>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</si>
  <si>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</si>
  <si>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</si>
  <si>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</si>
  <si>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</si>
  <si>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</si>
  <si>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</si>
  <si>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</si>
  <si>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</si>
  <si>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</si>
  <si>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</si>
  <si>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</si>
  <si>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</si>
  <si>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</si>
  <si>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</si>
  <si>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</si>
  <si>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</si>
  <si>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</si>
  <si>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</si>
  <si>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</si>
  <si>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</si>
  <si>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</si>
  <si>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</si>
  <si>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</si>
  <si>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</si>
  <si>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</si>
  <si>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</si>
  <si>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</si>
  <si>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</si>
  <si>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</si>
  <si>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</si>
  <si>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</si>
  <si>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</si>
  <si>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</si>
  <si>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</si>
  <si>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</si>
  <si>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</si>
  <si>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</si>
  <si>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</si>
  <si>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</si>
  <si>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</si>
  <si>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</si>
  <si>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</si>
  <si>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</si>
  <si>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</si>
  <si>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</si>
  <si>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</si>
  <si>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</si>
  <si>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</si>
  <si>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</si>
  <si>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</si>
  <si>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</si>
  <si>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</si>
  <si>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</si>
  <si>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</si>
  <si>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</si>
  <si>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</si>
  <si>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</si>
  <si>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</si>
  <si>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</si>
  <si>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</si>
  <si>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</si>
  <si>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</si>
  <si>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</si>
  <si>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</si>
  <si>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</si>
  <si>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</si>
  <si>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</si>
  <si>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</si>
  <si>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</si>
  <si>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</si>
  <si>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</si>
  <si>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</si>
  <si>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</si>
  <si>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</si>
  <si>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</si>
  <si>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</si>
  <si>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</si>
  <si>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</si>
  <si>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</si>
  <si>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</si>
  <si>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</si>
  <si>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</si>
  <si>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</si>
  <si>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</si>
  <si>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</si>
  <si>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</si>
  <si>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</si>
  <si>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</si>
  <si>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</si>
  <si>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</si>
  <si>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</si>
  <si>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</si>
  <si>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</si>
  <si>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</si>
  <si>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</si>
  <si>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</si>
  <si>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</si>
  <si>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</si>
  <si>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</si>
  <si>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</si>
  <si>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</si>
  <si>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</si>
  <si>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</si>
  <si>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</si>
  <si>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</si>
  <si>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</si>
  <si>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</si>
  <si>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</si>
  <si>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</si>
  <si>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</si>
  <si>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</si>
  <si>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</si>
  <si>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</si>
  <si>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</si>
  <si>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</si>
  <si>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</si>
  <si>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</si>
  <si>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</si>
  <si>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</si>
  <si>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</si>
  <si>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</si>
  <si>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</si>
  <si>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</si>
  <si>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</si>
  <si>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</si>
  <si>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</si>
  <si>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</si>
  <si>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</si>
  <si>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</si>
  <si>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</si>
  <si>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</si>
  <si>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</si>
  <si>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</si>
  <si>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</si>
  <si>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</si>
  <si>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</si>
  <si>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</si>
  <si>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</si>
  <si>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</si>
  <si>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</si>
  <si>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</si>
  <si>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</si>
  <si>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</si>
  <si>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</si>
  <si>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</si>
  <si>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</si>
  <si>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</si>
  <si>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</si>
  <si>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</si>
  <si>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</si>
  <si>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</si>
  <si>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</si>
  <si>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</si>
  <si>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</si>
  <si>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</si>
  <si>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</si>
  <si>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</si>
  <si>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</si>
  <si>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</si>
  <si>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</si>
  <si>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</si>
  <si>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</si>
  <si>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</si>
  <si>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</si>
  <si>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</si>
  <si>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</si>
  <si>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</si>
  <si>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</si>
  <si>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</si>
  <si>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</si>
  <si>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</si>
  <si>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</si>
  <si>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</si>
  <si>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</si>
  <si>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</si>
  <si>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</si>
  <si>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</si>
  <si>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</si>
  <si>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</si>
  <si>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</si>
  <si>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</si>
  <si>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</si>
  <si>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</si>
  <si>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</si>
  <si>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</si>
  <si>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</si>
  <si>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</si>
  <si>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</si>
  <si>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</si>
  <si>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</si>
  <si>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</si>
  <si>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</si>
  <si>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</si>
  <si>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</si>
  <si>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</si>
  <si>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</si>
  <si>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</si>
  <si>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</si>
  <si>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</si>
  <si>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</si>
  <si>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</si>
  <si>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</si>
  <si>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</si>
  <si>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</si>
  <si>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</si>
  <si>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</si>
  <si>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</si>
  <si>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</si>
  <si>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</si>
  <si>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</si>
  <si>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</si>
  <si>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</si>
  <si>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</si>
  <si>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</si>
  <si>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</si>
  <si>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</si>
  <si>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</si>
  <si>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</si>
  <si>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</si>
  <si>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</si>
  <si>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</si>
  <si>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</si>
  <si>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</si>
  <si>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</si>
  <si>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</si>
  <si>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</si>
  <si>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</si>
  <si>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</si>
  <si>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</si>
  <si>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</si>
  <si>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</si>
  <si>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</si>
  <si>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</si>
  <si>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</si>
  <si>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</si>
  <si>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</si>
  <si>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</si>
  <si>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</si>
  <si>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</si>
  <si>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</si>
  <si>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</si>
  <si>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</si>
  <si>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</si>
  <si>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</si>
  <si>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</si>
  <si>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</si>
  <si>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</si>
  <si>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</si>
  <si>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</si>
  <si>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</si>
  <si>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</si>
  <si>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</si>
  <si>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</si>
  <si>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</si>
  <si>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</si>
  <si>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</si>
  <si>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</si>
  <si>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</si>
  <si>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</si>
  <si>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</si>
  <si>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</si>
  <si>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</si>
  <si>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</si>
  <si>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</si>
  <si>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</si>
  <si>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</si>
  <si>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</si>
  <si>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</si>
  <si>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</si>
  <si>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</si>
  <si>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</si>
  <si>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</si>
  <si>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</si>
  <si>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</si>
  <si>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</si>
  <si>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</si>
  <si>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</si>
  <si>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</si>
  <si>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</si>
  <si>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</si>
  <si>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</si>
  <si>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</si>
  <si>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</si>
  <si>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</si>
  <si>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</si>
  <si>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</si>
  <si>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</si>
  <si>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</si>
  <si>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</si>
  <si>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</si>
  <si>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</si>
  <si>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</si>
  <si>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</si>
  <si>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</si>
  <si>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</si>
  <si>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</si>
  <si>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</si>
  <si>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</si>
  <si>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</si>
  <si>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</si>
  <si>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</si>
  <si>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</si>
  <si>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</si>
  <si>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</si>
  <si>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</si>
  <si>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</si>
  <si>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</si>
  <si>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</si>
  <si>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</si>
  <si>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</si>
  <si>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</si>
  <si>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</si>
  <si>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</si>
  <si>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</si>
  <si>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</si>
  <si>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</si>
  <si>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</si>
  <si>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</si>
  <si>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</si>
  <si>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</si>
  <si>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</si>
  <si>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</si>
  <si>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</si>
  <si>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</si>
  <si>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</si>
  <si>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</si>
  <si>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</si>
  <si>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</si>
  <si>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</si>
  <si>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</si>
  <si>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</si>
  <si>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</si>
  <si>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</si>
  <si>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</si>
  <si>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</si>
  <si>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</si>
  <si>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</si>
  <si>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</si>
  <si>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</si>
  <si>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</si>
  <si>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</si>
  <si>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</si>
  <si>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</si>
  <si>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</si>
  <si>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</si>
  <si>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</si>
  <si>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</si>
  <si>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</si>
  <si>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</si>
  <si>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</si>
  <si>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</si>
  <si>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</si>
  <si>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</si>
  <si>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</si>
  <si>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</si>
  <si>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</si>
  <si>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</si>
  <si>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</si>
  <si>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</si>
  <si>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</si>
  <si>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</si>
  <si>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</si>
  <si>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</si>
  <si>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</si>
  <si>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</si>
  <si>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</si>
  <si>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</si>
  <si>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</si>
  <si>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</si>
  <si>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</si>
  <si>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</si>
  <si>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</si>
  <si>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</si>
  <si>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</si>
  <si>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</si>
  <si>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</si>
  <si>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</si>
  <si>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</si>
  <si>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</si>
  <si>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</si>
  <si>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</si>
  <si>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</si>
  <si>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</si>
  <si>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</si>
  <si>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</si>
  <si>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</si>
  <si>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</si>
  <si>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</si>
  <si>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</si>
  <si>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</si>
  <si>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</si>
  <si>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</si>
  <si>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</si>
  <si>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</si>
  <si>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</si>
  <si>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</si>
  <si>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</si>
  <si>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</si>
  <si>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</si>
  <si>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</si>
  <si>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</si>
  <si>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</si>
  <si>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</si>
  <si>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</si>
  <si>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</si>
  <si>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</si>
  <si>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</si>
  <si>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</si>
  <si>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</si>
  <si>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</si>
  <si>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</si>
  <si>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</si>
  <si>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</si>
  <si>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</si>
  <si>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</si>
  <si>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</si>
  <si>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</si>
  <si>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</si>
  <si>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</si>
  <si>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</si>
  <si>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</si>
  <si>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</si>
  <si>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</si>
  <si>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</si>
  <si>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</si>
  <si>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</si>
  <si>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</si>
  <si>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</si>
  <si>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</si>
  <si>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</si>
  <si>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</si>
  <si>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</si>
  <si>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</si>
  <si>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</si>
  <si>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</si>
  <si>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</si>
  <si>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</si>
  <si>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</si>
  <si>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</si>
  <si>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</si>
  <si>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</si>
  <si>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</si>
  <si>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</si>
  <si>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</si>
  <si>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</si>
  <si>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</si>
  <si>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</si>
  <si>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</si>
  <si>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</si>
  <si>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</si>
  <si>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</si>
  <si>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</si>
  <si>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</si>
  <si>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</si>
  <si>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</si>
  <si>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</si>
  <si>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</si>
  <si>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</si>
  <si>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</si>
  <si>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</si>
  <si>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</si>
  <si>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</si>
  <si>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</si>
  <si>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</si>
  <si>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</si>
  <si>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</si>
  <si>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</si>
  <si>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</si>
  <si>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</si>
  <si>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</si>
  <si>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</si>
  <si>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</si>
  <si>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</si>
  <si>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</si>
  <si>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</si>
  <si>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</si>
  <si>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</si>
  <si>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</si>
  <si>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</si>
  <si>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</si>
  <si>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</si>
  <si>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</si>
  <si>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</si>
  <si>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</si>
  <si>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</si>
  <si>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</si>
  <si>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</si>
  <si>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</si>
  <si>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</si>
  <si>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</si>
  <si>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</si>
  <si>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</si>
  <si>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</si>
  <si>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</si>
  <si>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</si>
  <si>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</si>
  <si>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</si>
  <si>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</si>
  <si>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</si>
  <si>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</si>
  <si>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</si>
  <si>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</si>
  <si>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</si>
  <si>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</si>
  <si>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</si>
  <si>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</si>
  <si>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</si>
  <si>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</si>
  <si>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</si>
  <si>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</si>
  <si>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</si>
  <si>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</si>
  <si>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</si>
  <si>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</si>
  <si>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</si>
  <si>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</si>
  <si>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</si>
  <si>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</si>
  <si>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</si>
  <si>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</si>
  <si>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</si>
  <si>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</si>
  <si>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</si>
  <si>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</si>
  <si>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</si>
  <si>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</si>
  <si>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</si>
  <si>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</si>
  <si>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</si>
  <si>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</si>
  <si>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</si>
  <si>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</si>
  <si>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</si>
  <si>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</si>
  <si>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</si>
  <si>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</si>
  <si>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</si>
  <si>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</si>
  <si>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</si>
  <si>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</si>
  <si>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</si>
  <si>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</si>
  <si>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</si>
  <si>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</si>
  <si>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</si>
  <si>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</si>
  <si>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</si>
  <si>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</si>
  <si>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</si>
  <si>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</si>
  <si>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</si>
  <si>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</si>
  <si>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</si>
  <si>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</si>
  <si>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</si>
  <si>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</si>
  <si>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</si>
  <si>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</si>
  <si>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</si>
  <si>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</si>
  <si>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</si>
  <si>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</si>
  <si>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</si>
  <si>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</si>
  <si>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</si>
  <si>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</si>
  <si>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</si>
  <si>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</si>
  <si>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</si>
  <si>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</si>
  <si>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</si>
  <si>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</si>
  <si>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</si>
  <si>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</si>
  <si>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</si>
  <si>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</si>
  <si>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</si>
  <si>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</si>
  <si>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</si>
  <si>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</si>
  <si>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</si>
  <si>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</si>
  <si>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</si>
  <si>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</si>
  <si>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</si>
  <si>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</si>
  <si>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</si>
  <si>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</si>
  <si>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</si>
  <si>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</si>
  <si>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</si>
  <si>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</si>
  <si>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</si>
  <si>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</si>
  <si>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</si>
  <si>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</si>
  <si>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</si>
  <si>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</si>
  <si>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</si>
  <si>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</si>
  <si>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</si>
  <si>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</si>
  <si>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</si>
  <si>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</si>
  <si>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</si>
  <si>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</si>
  <si>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</si>
  <si>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</si>
  <si>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</si>
  <si>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</si>
  <si>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</si>
  <si>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</si>
  <si>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</si>
  <si>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</si>
  <si>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</si>
  <si>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</si>
  <si>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</si>
  <si>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</si>
  <si>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</si>
  <si>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</si>
  <si>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</si>
  <si>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</si>
  <si>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</si>
  <si>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</si>
  <si>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</si>
  <si>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</si>
  <si>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</si>
  <si>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</si>
  <si>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</si>
  <si>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</si>
  <si>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</si>
  <si>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</si>
  <si>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</si>
  <si>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</si>
  <si>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</si>
  <si>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</si>
  <si>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</si>
  <si>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</si>
  <si>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</si>
  <si>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</si>
  <si>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</si>
  <si>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</si>
  <si>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</si>
  <si>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</si>
  <si>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</si>
  <si>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</si>
  <si>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</si>
  <si>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</si>
  <si>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</si>
  <si>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</si>
  <si>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</si>
  <si>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</si>
  <si>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</si>
  <si>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</si>
  <si>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</si>
  <si>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</si>
  <si>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</si>
  <si>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</si>
  <si>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</si>
  <si>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</si>
  <si>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</si>
  <si>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</si>
  <si>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</si>
  <si>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</si>
  <si>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</si>
  <si>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</si>
  <si>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</si>
  <si>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</si>
  <si>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</si>
  <si>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</si>
  <si>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</si>
  <si>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</si>
  <si>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</si>
  <si>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</si>
  <si>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</si>
  <si>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</si>
  <si>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</si>
  <si>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</si>
  <si>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</si>
  <si>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</si>
  <si>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</si>
  <si>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</si>
  <si>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</si>
  <si>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</si>
  <si>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</si>
  <si>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</si>
  <si>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</si>
  <si>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</si>
  <si>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</si>
  <si>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</si>
  <si>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</si>
  <si>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</si>
  <si>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</si>
  <si>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</si>
  <si>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</si>
  <si>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</si>
  <si>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</si>
  <si>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</si>
  <si>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</si>
  <si>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</si>
  <si>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</si>
  <si>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</si>
  <si>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</si>
  <si>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</si>
  <si>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</si>
  <si>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</si>
  <si>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</si>
  <si>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</si>
  <si>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</si>
  <si>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</si>
  <si>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</si>
  <si>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</si>
  <si>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</si>
  <si>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</si>
  <si>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</si>
  <si>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</si>
  <si>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</si>
  <si>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</si>
  <si>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</si>
  <si>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</si>
  <si>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</si>
  <si>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</si>
  <si>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</si>
  <si>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</si>
  <si>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</si>
  <si>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</si>
  <si>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</si>
  <si>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</si>
  <si>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</si>
  <si>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</si>
  <si>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</si>
  <si>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</si>
  <si>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</si>
  <si>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</si>
  <si>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</si>
  <si>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</si>
  <si>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</si>
  <si>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</si>
  <si>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</si>
  <si>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</si>
  <si>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</si>
  <si>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</si>
  <si>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</si>
  <si>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</si>
  <si>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</si>
  <si>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</si>
  <si>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</si>
  <si>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</si>
  <si>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</si>
  <si>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</si>
  <si>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</si>
  <si>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</si>
  <si>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</si>
  <si>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</si>
  <si>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</si>
  <si>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</si>
  <si>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</si>
  <si>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</si>
  <si>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</si>
  <si>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</si>
  <si>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</si>
  <si>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</si>
  <si>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</si>
  <si>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</si>
  <si>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</si>
  <si>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</si>
  <si>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</si>
  <si>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</si>
  <si>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</si>
  <si>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</si>
  <si>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</si>
  <si>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</si>
  <si>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</si>
  <si>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</si>
  <si>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</si>
  <si>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</si>
  <si>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</si>
  <si>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</si>
  <si>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</si>
  <si>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</si>
  <si>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</si>
  <si>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</si>
  <si>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</si>
  <si>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</si>
  <si>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</si>
  <si>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</si>
  <si>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</si>
  <si>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</si>
  <si>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</si>
  <si>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</si>
  <si>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</si>
  <si>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</si>
  <si>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</si>
  <si>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</si>
  <si>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</si>
  <si>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</si>
  <si>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</si>
  <si>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</si>
  <si>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</si>
  <si>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</si>
  <si>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</si>
  <si>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</si>
  <si>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</si>
  <si>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</si>
  <si>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</si>
  <si>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</si>
  <si>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</si>
  <si>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</si>
  <si>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</si>
  <si>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</si>
  <si>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</si>
  <si>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</si>
  <si>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</si>
  <si>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</si>
  <si>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</si>
  <si>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</si>
  <si>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</si>
  <si>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</si>
  <si>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</si>
  <si>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</si>
  <si>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</si>
  <si>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</si>
  <si>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</si>
  <si>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</si>
  <si>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</si>
  <si>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</si>
  <si>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</si>
  <si>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</si>
  <si>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</si>
  <si>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</si>
  <si>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</si>
  <si>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</si>
  <si>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</si>
  <si>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</si>
  <si>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</si>
  <si>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</si>
  <si>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</si>
  <si>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</si>
  <si>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</si>
  <si>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</si>
  <si>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</si>
  <si>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</si>
  <si>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</si>
  <si>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</si>
  <si>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</si>
  <si>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</si>
  <si>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</si>
  <si>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</si>
  <si>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</si>
  <si>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</si>
  <si>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</si>
  <si>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</si>
  <si>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</si>
  <si>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</si>
  <si>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</si>
  <si>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</si>
  <si>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</si>
  <si>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</si>
  <si>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</si>
  <si>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</si>
  <si>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</si>
  <si>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</si>
  <si>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</si>
  <si>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</si>
  <si>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</si>
  <si>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</si>
  <si>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</si>
  <si>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</si>
  <si>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</si>
  <si>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</si>
  <si>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</si>
  <si>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</si>
  <si>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</si>
  <si>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</si>
  <si>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</si>
  <si>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</si>
  <si>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</si>
  <si>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</si>
  <si>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</si>
  <si>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</si>
  <si>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</si>
  <si>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</si>
  <si>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</si>
  <si>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</si>
  <si>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</si>
  <si>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</si>
  <si>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</si>
  <si>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</si>
  <si>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</si>
  <si>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</si>
  <si>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</si>
  <si>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</si>
  <si>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</si>
  <si>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</si>
  <si>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</si>
  <si>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</si>
  <si>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</si>
  <si>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</si>
  <si>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</si>
  <si>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</si>
  <si>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</si>
  <si>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</si>
  <si>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</si>
  <si>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</si>
  <si>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</si>
  <si>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</si>
  <si>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</si>
  <si>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</si>
  <si>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</si>
  <si>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</si>
  <si>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</si>
  <si>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</si>
  <si>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</si>
  <si>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</si>
  <si>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</si>
  <si>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</si>
  <si>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</si>
  <si>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</si>
  <si>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</si>
  <si>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</si>
  <si>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</si>
  <si>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</si>
  <si>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</si>
  <si>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</si>
  <si>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</si>
  <si>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</si>
  <si>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</si>
  <si>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</si>
  <si>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</si>
  <si>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</si>
  <si>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</si>
  <si>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</si>
  <si>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</si>
  <si>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</si>
  <si>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</si>
  <si>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</si>
  <si>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</si>
  <si>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</si>
  <si>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</si>
  <si>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</si>
  <si>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</si>
  <si>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</si>
  <si>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</si>
  <si>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</si>
  <si>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</si>
  <si>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</si>
  <si>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</si>
  <si>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</si>
  <si>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</si>
  <si>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</si>
  <si>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</si>
  <si>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</si>
  <si>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</si>
  <si>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</si>
  <si>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</si>
  <si>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</si>
  <si>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</si>
  <si>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</si>
  <si>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</si>
  <si>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</si>
  <si>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</si>
  <si>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</si>
  <si>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</si>
  <si>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</si>
  <si>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</si>
  <si>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</si>
  <si>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</si>
  <si>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</si>
  <si>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</si>
  <si>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</si>
  <si>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</si>
  <si>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</si>
  <si>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</si>
  <si>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</si>
  <si>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</si>
  <si>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</si>
  <si>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</si>
  <si>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</si>
  <si>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</si>
  <si>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</si>
  <si>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</si>
  <si>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</si>
  <si>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</si>
  <si>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</si>
  <si>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</si>
  <si>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</si>
  <si>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</si>
  <si>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</si>
  <si>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</si>
  <si>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</si>
  <si>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</si>
  <si>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</si>
  <si>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</si>
  <si>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</si>
  <si>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</si>
  <si>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</si>
  <si>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</si>
  <si>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</si>
  <si>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</si>
  <si>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</si>
  <si>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</si>
  <si>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</si>
  <si>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</si>
  <si>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</si>
  <si>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</si>
  <si>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</si>
  <si>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</si>
  <si>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</si>
  <si>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</si>
  <si>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</si>
  <si>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</si>
  <si>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</si>
  <si>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</si>
  <si>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</si>
  <si>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</si>
  <si>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</si>
  <si>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</si>
  <si>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</si>
  <si>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</si>
  <si>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</si>
  <si>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</si>
  <si>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</si>
  <si>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</si>
  <si>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</si>
  <si>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</si>
  <si>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</si>
  <si>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</si>
  <si>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</si>
  <si>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</si>
  <si>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</si>
  <si>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</si>
  <si>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</si>
  <si>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</si>
  <si>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</si>
  <si>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</si>
  <si>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</si>
  <si>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</si>
  <si>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</si>
  <si>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</si>
  <si>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</si>
  <si>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</si>
  <si>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</si>
  <si>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</si>
  <si>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</si>
  <si>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</si>
  <si>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</si>
  <si>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</si>
  <si>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</si>
  <si>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</si>
  <si>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</si>
  <si>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</si>
  <si>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</si>
  <si>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</si>
  <si>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</si>
  <si>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</si>
  <si>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</si>
  <si>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</si>
  <si>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</si>
  <si>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</si>
  <si>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</si>
  <si>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</si>
  <si>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</si>
  <si>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</si>
  <si>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</si>
  <si>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</si>
  <si>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</si>
  <si>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</si>
  <si>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</si>
  <si>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</si>
  <si>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</si>
  <si>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</si>
  <si>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</si>
  <si>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</si>
  <si>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</si>
  <si>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</si>
  <si>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</si>
  <si>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</si>
  <si>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</si>
  <si>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</si>
  <si>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</si>
  <si>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</si>
  <si>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</si>
  <si>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</si>
  <si>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</si>
  <si>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</si>
  <si>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</si>
  <si>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</si>
  <si>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</si>
  <si>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</si>
  <si>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</si>
  <si>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</si>
  <si>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</si>
  <si>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</si>
  <si>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</si>
  <si>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</si>
  <si>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</si>
  <si>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</si>
  <si>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</si>
  <si>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</si>
  <si>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</si>
  <si>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</si>
  <si>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</si>
  <si>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</si>
  <si>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</si>
  <si>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</si>
  <si>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</si>
  <si>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</si>
  <si>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</si>
  <si>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</si>
  <si>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</si>
  <si>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</si>
  <si>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</si>
  <si>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</si>
  <si>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</si>
  <si>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</si>
  <si>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</si>
  <si>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</si>
  <si>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</si>
  <si>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</si>
  <si>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</si>
  <si>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</si>
  <si>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</si>
  <si>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</si>
  <si>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</si>
  <si>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</si>
  <si>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</si>
  <si>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</si>
  <si>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</si>
  <si>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</si>
  <si>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</si>
  <si>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</si>
  <si>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</si>
  <si>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</si>
  <si>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</si>
  <si>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</si>
  <si>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</si>
  <si>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</si>
  <si>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</si>
  <si>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</si>
  <si>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</si>
  <si>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</si>
  <si>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</si>
  <si>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</si>
  <si>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</si>
  <si>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</si>
  <si>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</si>
  <si>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</si>
  <si>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</si>
  <si>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</si>
  <si>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</si>
  <si>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</si>
  <si>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</si>
  <si>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</si>
  <si>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</si>
  <si>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</si>
  <si>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</si>
  <si>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</si>
  <si>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</si>
  <si>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</si>
  <si>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</si>
  <si>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</si>
  <si>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</si>
  <si>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</si>
  <si>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</si>
  <si>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</si>
  <si>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</si>
  <si>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</si>
  <si>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</si>
  <si>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</si>
  <si>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</si>
  <si>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</si>
  <si>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</si>
  <si>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</si>
  <si>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</si>
  <si>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</si>
  <si>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</si>
  <si>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</si>
  <si>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</si>
  <si>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</si>
  <si>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</si>
  <si>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</si>
  <si>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</si>
  <si>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</si>
  <si>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</si>
  <si>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</si>
  <si>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</si>
  <si>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</si>
  <si>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</si>
  <si>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</si>
  <si>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</si>
  <si>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</si>
  <si>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</si>
  <si>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</si>
  <si>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</si>
  <si>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</si>
  <si>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</si>
  <si>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</si>
  <si>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</si>
  <si>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</si>
  <si>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</si>
  <si>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</si>
  <si>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</si>
  <si>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</si>
  <si>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</si>
  <si>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</si>
  <si>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</si>
  <si>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</si>
  <si>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</si>
  <si>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</si>
  <si>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</si>
  <si>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</si>
  <si>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</si>
  <si>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</si>
  <si>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</si>
  <si>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</si>
  <si>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</si>
  <si>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</si>
  <si>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</si>
  <si>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</si>
  <si>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</si>
  <si>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</si>
  <si>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</si>
  <si>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</si>
  <si>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</si>
  <si>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</si>
  <si>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</si>
  <si>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</si>
  <si>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</si>
  <si>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</si>
  <si>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</si>
  <si>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</si>
  <si>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</si>
  <si>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</si>
  <si>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</si>
  <si>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</si>
  <si>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</si>
  <si>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</si>
  <si>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</si>
  <si>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</si>
  <si>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</si>
  <si>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</si>
  <si>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</si>
  <si>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</si>
  <si>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</si>
  <si>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</si>
  <si>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</si>
  <si>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</si>
  <si>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</si>
  <si>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</si>
  <si>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</si>
  <si>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</si>
  <si>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</si>
  <si>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</si>
  <si>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</si>
  <si>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</si>
  <si>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</si>
  <si>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</si>
  <si>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</si>
  <si>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</si>
  <si>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</si>
  <si>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</si>
  <si>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</si>
  <si>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</si>
  <si>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</si>
  <si>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</si>
  <si>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</si>
  <si>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</si>
  <si>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</si>
  <si>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</si>
  <si>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</si>
  <si>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</si>
  <si>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</si>
  <si>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</si>
  <si>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</si>
  <si>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</si>
  <si>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</si>
  <si>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</si>
  <si>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</si>
  <si>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</si>
  <si>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</si>
  <si>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</si>
  <si>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</si>
  <si>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</si>
  <si>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</si>
  <si>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</si>
  <si>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</si>
  <si>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</si>
  <si>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</si>
  <si>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</si>
  <si>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</si>
  <si>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</si>
  <si>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</si>
  <si>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</si>
  <si>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</si>
  <si>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</si>
  <si>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</si>
  <si>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</si>
  <si>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</si>
  <si>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</si>
  <si>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</si>
  <si>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</si>
  <si>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</si>
  <si>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</si>
  <si>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</si>
  <si>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</si>
  <si>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</si>
  <si>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</si>
  <si>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</si>
  <si>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</si>
  <si>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</si>
  <si>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</si>
  <si>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</si>
  <si>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</si>
  <si>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</si>
  <si>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</si>
  <si>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</si>
  <si>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</si>
  <si>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</si>
  <si>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</si>
  <si>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</si>
  <si>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</si>
  <si>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</si>
  <si>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</si>
  <si>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</si>
  <si>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</si>
  <si>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</si>
  <si>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</si>
  <si>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</si>
  <si>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</si>
  <si>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</si>
  <si>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</si>
  <si>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</si>
  <si>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</si>
  <si>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</si>
  <si>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</si>
  <si>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</si>
  <si>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</si>
  <si>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</si>
  <si>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</si>
  <si>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</si>
  <si>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</si>
  <si>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</si>
  <si>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</si>
  <si>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</si>
  <si>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</si>
  <si>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</si>
  <si>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</si>
  <si>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</si>
  <si>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</si>
  <si>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</si>
  <si>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</si>
  <si>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</si>
  <si>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</si>
  <si>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</si>
  <si>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</si>
  <si>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</si>
  <si>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</si>
  <si>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</si>
  <si>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</si>
  <si>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</si>
  <si>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</si>
  <si>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</si>
  <si>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</si>
  <si>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</si>
  <si>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</si>
  <si>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</si>
  <si>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</si>
  <si>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</si>
  <si>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</si>
  <si>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</si>
  <si>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</si>
  <si>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</si>
  <si>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</si>
  <si>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</si>
  <si>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</si>
  <si>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</si>
  <si>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</si>
  <si>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</si>
  <si>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</si>
  <si>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</si>
  <si>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</si>
  <si>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</si>
  <si>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</si>
  <si>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</si>
  <si>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</si>
  <si>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</si>
  <si>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</si>
  <si>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</si>
  <si>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</si>
  <si>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</si>
  <si>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</si>
  <si>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</si>
  <si>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</si>
  <si>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</si>
  <si>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</si>
  <si>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</si>
  <si>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</si>
  <si>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</si>
  <si>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</si>
  <si>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</si>
  <si>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</si>
  <si>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</si>
  <si>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</si>
  <si>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</si>
  <si>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</si>
  <si>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</si>
  <si>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</si>
  <si>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</si>
  <si>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</si>
  <si>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</si>
  <si>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</si>
  <si>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</si>
  <si>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</si>
  <si>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</si>
  <si>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</si>
  <si>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</si>
  <si>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</si>
  <si>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</si>
  <si>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</si>
  <si>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</si>
  <si>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</si>
  <si>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</si>
  <si>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</si>
  <si>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</si>
  <si>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</si>
  <si>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</si>
  <si>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</si>
  <si>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</si>
  <si>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</si>
  <si>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</si>
  <si>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</si>
  <si>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</si>
  <si>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</si>
  <si>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</si>
  <si>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</si>
  <si>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</si>
  <si>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</si>
  <si>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</si>
  <si>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</si>
  <si>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</si>
  <si>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</si>
  <si>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</si>
  <si>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</si>
  <si>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</si>
  <si>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</si>
  <si>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</si>
  <si>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</si>
  <si>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</si>
  <si>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</si>
  <si>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</si>
  <si>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</si>
  <si>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</si>
  <si>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</si>
  <si>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</si>
  <si>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</si>
  <si>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</si>
  <si>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</si>
  <si>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</si>
  <si>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</si>
  <si>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</si>
  <si>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</si>
  <si>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</si>
  <si>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</si>
  <si>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</si>
  <si>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</si>
  <si>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</si>
  <si>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</si>
  <si>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</si>
  <si>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</si>
  <si>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</si>
  <si>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</si>
  <si>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</si>
  <si>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</si>
  <si>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</si>
  <si>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</si>
  <si>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</si>
  <si>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</si>
  <si>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</si>
  <si>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</si>
  <si>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</si>
  <si>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</si>
  <si>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</si>
  <si>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</si>
  <si>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</si>
  <si>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</si>
  <si>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</si>
  <si>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</si>
  <si>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</si>
  <si>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</si>
  <si>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</si>
  <si>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</si>
  <si>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</si>
  <si>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</si>
  <si>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</si>
  <si>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</si>
  <si>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</si>
  <si>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</si>
  <si>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</si>
  <si>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</si>
  <si>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</si>
  <si>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</si>
  <si>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</si>
  <si>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</si>
  <si>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</si>
  <si>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</si>
  <si>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</si>
  <si>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</si>
  <si>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</si>
  <si>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</si>
  <si>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</si>
  <si>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</si>
  <si>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</si>
  <si>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</si>
  <si>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</si>
  <si>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</si>
  <si>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</si>
  <si>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</si>
  <si>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</si>
  <si>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</si>
  <si>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</si>
  <si>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</si>
  <si>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</si>
  <si>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</si>
  <si>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</si>
  <si>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</si>
  <si>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</si>
  <si>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</si>
  <si>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</si>
  <si>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</si>
  <si>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</si>
  <si>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</si>
  <si>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</si>
  <si>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</si>
  <si>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</si>
  <si>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</si>
  <si>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</si>
  <si>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</si>
  <si>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</si>
  <si>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</si>
  <si>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</si>
  <si>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</si>
  <si>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</si>
  <si>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</si>
  <si>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</si>
  <si>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</si>
  <si>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</si>
  <si>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</si>
  <si>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</si>
  <si>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</si>
  <si>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</si>
  <si>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</si>
  <si>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</si>
  <si>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</si>
  <si>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</si>
  <si>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</si>
  <si>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</si>
  <si>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</si>
  <si>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</si>
  <si>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</si>
  <si>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</si>
  <si>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</si>
  <si>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</si>
  <si>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</si>
  <si>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</si>
  <si>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</si>
  <si>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</si>
  <si>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</si>
  <si>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</si>
  <si>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</si>
  <si>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</si>
  <si>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</si>
  <si>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</si>
  <si>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</si>
  <si>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</si>
  <si>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</si>
  <si>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</si>
  <si>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</si>
  <si>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</si>
  <si>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</si>
  <si>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</si>
  <si>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</si>
  <si>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</si>
  <si>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</si>
  <si>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</si>
  <si>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</si>
  <si>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</si>
  <si>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</si>
  <si>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</si>
  <si>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</si>
  <si>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</si>
  <si>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</si>
  <si>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</si>
  <si>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</si>
  <si>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</si>
  <si>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</si>
  <si>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</si>
  <si>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</si>
  <si>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</si>
  <si>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</si>
  <si>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</si>
  <si>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</si>
  <si>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</si>
  <si>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</si>
  <si>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</si>
  <si>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</si>
  <si>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</si>
  <si>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</si>
  <si>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</si>
  <si>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</si>
  <si>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</si>
  <si>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</si>
  <si>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</si>
  <si>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</si>
  <si>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</si>
  <si>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</si>
  <si>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</si>
  <si>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</si>
  <si>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</si>
  <si>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</si>
  <si>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</si>
  <si>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</si>
  <si>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</si>
  <si>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</si>
  <si>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</si>
  <si>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</si>
  <si>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</si>
  <si>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</si>
  <si>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</si>
  <si>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</si>
  <si>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</si>
  <si>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</si>
  <si>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</si>
  <si>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</si>
  <si>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</si>
  <si>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</si>
  <si>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</si>
  <si>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</si>
  <si>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</si>
  <si>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</si>
  <si>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</si>
  <si>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</si>
  <si>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</si>
  <si>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</si>
  <si>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</si>
  <si>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</si>
  <si>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</si>
  <si>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</si>
  <si>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</si>
  <si>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</si>
  <si>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</si>
  <si>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</si>
  <si>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</si>
  <si>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</si>
  <si>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</si>
  <si>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</si>
  <si>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</si>
  <si>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</si>
  <si>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</si>
  <si>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</si>
  <si>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</si>
  <si>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</si>
  <si>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</si>
  <si>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</si>
  <si>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</si>
  <si>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</si>
  <si>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</si>
  <si>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</si>
  <si>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</si>
  <si>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</si>
  <si>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</si>
  <si>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</si>
  <si>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</si>
  <si>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</si>
  <si>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</si>
  <si>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</si>
  <si>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</si>
  <si>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</si>
  <si>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</si>
  <si>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</si>
  <si>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</si>
  <si>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</si>
  <si>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</si>
  <si>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</si>
  <si>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</si>
  <si>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</si>
  <si>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</si>
  <si>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</si>
  <si>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</si>
  <si>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</si>
  <si>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</si>
  <si>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</si>
  <si>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</si>
  <si>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</si>
  <si>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</si>
  <si>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</si>
  <si>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</si>
  <si>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</si>
  <si>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</si>
  <si>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</si>
  <si>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</si>
  <si>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</si>
  <si>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</si>
  <si>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</si>
  <si>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</si>
  <si>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</si>
  <si>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</si>
  <si>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</si>
  <si>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</si>
  <si>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</si>
  <si>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</si>
  <si>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</si>
  <si>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</si>
  <si>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</si>
  <si>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</si>
  <si>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</si>
  <si>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</si>
  <si>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</si>
  <si>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</si>
  <si>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</si>
  <si>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</si>
  <si>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</si>
  <si>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</si>
  <si>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</si>
  <si>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</si>
  <si>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</si>
  <si>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</si>
  <si>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</si>
  <si>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</si>
  <si>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</si>
  <si>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</si>
  <si>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</si>
  <si>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</si>
  <si>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</si>
  <si>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</si>
  <si>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</si>
  <si>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</si>
  <si>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</si>
  <si>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</si>
  <si>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</si>
  <si>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</si>
  <si>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</si>
  <si>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</si>
  <si>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</si>
  <si>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</si>
  <si>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</si>
  <si>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</si>
  <si>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</si>
  <si>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</si>
  <si>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</si>
  <si>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</si>
  <si>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</si>
  <si>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</si>
  <si>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</si>
  <si>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</si>
  <si>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</si>
  <si>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</si>
  <si>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</si>
  <si>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</si>
  <si>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</si>
  <si>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</si>
  <si>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</si>
  <si>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</si>
  <si>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</si>
  <si>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</si>
  <si>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</si>
  <si>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</si>
  <si>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</si>
  <si>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</si>
  <si>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</si>
  <si>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</si>
  <si>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</si>
  <si>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</si>
  <si>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</si>
  <si>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</si>
  <si>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</si>
  <si>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</si>
  <si>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</si>
  <si>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</si>
  <si>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</si>
  <si>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</si>
  <si>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</si>
  <si>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</si>
  <si>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</si>
  <si>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</si>
  <si>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</si>
  <si>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</si>
  <si>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</si>
  <si>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</si>
  <si>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</si>
  <si>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</si>
  <si>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</si>
  <si>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</si>
  <si>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</si>
  <si>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</si>
  <si>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</si>
  <si>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</si>
  <si>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</si>
  <si>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</si>
  <si>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</si>
  <si>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</si>
  <si>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</si>
  <si>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</si>
  <si>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</si>
  <si>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</si>
  <si>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</si>
  <si>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</si>
  <si>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</si>
  <si>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</si>
  <si>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</si>
  <si>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</si>
  <si>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</si>
  <si>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</si>
  <si>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</si>
  <si>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</si>
  <si>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</si>
  <si>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</si>
  <si>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</si>
  <si>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</si>
  <si>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</si>
  <si>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</si>
  <si>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</si>
  <si>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</si>
  <si>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</si>
  <si>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</si>
  <si>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</si>
  <si>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</si>
  <si>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</si>
  <si>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</si>
  <si>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</si>
  <si>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</si>
  <si>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</si>
  <si>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</si>
  <si>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</si>
  <si>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</si>
  <si>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</si>
  <si>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</si>
  <si>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</si>
  <si>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</si>
  <si>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</si>
  <si>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</si>
  <si>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</si>
  <si>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</si>
  <si>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</si>
  <si>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</si>
  <si>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</si>
  <si>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</si>
  <si>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</si>
  <si>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</si>
  <si>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</si>
  <si>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</si>
  <si>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</si>
  <si>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</si>
  <si>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</si>
  <si>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</si>
  <si>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</si>
  <si>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</si>
  <si>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</si>
  <si>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</si>
  <si>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</si>
  <si>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</si>
  <si>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</si>
  <si>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</si>
  <si>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</si>
  <si>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</si>
  <si>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</si>
  <si>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</si>
  <si>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</si>
  <si>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</si>
  <si>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</si>
  <si>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</si>
  <si>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</si>
  <si>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</si>
  <si>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</si>
  <si>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</si>
  <si>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</si>
  <si>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</si>
  <si>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</si>
  <si>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</si>
  <si>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</si>
  <si>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</si>
  <si>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</si>
  <si>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</si>
  <si>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</si>
  <si>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</si>
  <si>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</si>
  <si>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</si>
  <si>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</si>
  <si>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</si>
  <si>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</si>
  <si>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</si>
  <si>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</si>
  <si>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</si>
  <si>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</si>
  <si>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</si>
  <si>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</si>
  <si>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</si>
  <si>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</si>
  <si>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</si>
  <si>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</si>
  <si>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</si>
  <si>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</si>
  <si>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</si>
  <si>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</si>
  <si>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</si>
  <si>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</si>
  <si>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</si>
  <si>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</si>
  <si>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</si>
  <si>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</si>
  <si>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</si>
  <si>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</si>
  <si>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</si>
  <si>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</si>
  <si>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</si>
  <si>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</si>
  <si>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</si>
  <si>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</si>
  <si>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</si>
  <si>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</si>
  <si>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</si>
  <si>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</si>
  <si>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</si>
  <si>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</si>
  <si>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</si>
  <si>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</si>
  <si>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</si>
  <si>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</si>
  <si>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</si>
  <si>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</si>
  <si>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</si>
  <si>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</si>
  <si>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</si>
  <si>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</si>
  <si>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</si>
  <si>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</si>
  <si>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</si>
  <si>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</si>
  <si>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</si>
  <si>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</si>
  <si>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</si>
  <si>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</si>
  <si>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</si>
  <si>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</si>
  <si>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</si>
  <si>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</si>
  <si>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</si>
  <si>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</si>
  <si>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</si>
  <si>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</si>
  <si>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</si>
  <si>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</si>
  <si>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</si>
  <si>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</si>
  <si>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</si>
  <si>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</si>
  <si>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</si>
  <si>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</si>
  <si>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</si>
  <si>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</si>
  <si>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</si>
  <si>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</si>
  <si>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</si>
  <si>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</si>
  <si>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</si>
  <si>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</si>
  <si>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</si>
  <si>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</si>
  <si>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</si>
  <si>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</si>
  <si>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</si>
  <si>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</si>
  <si>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</si>
  <si>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</si>
  <si>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</si>
  <si>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</si>
  <si>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</si>
  <si>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</si>
  <si>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</si>
  <si>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</si>
  <si>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</si>
  <si>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</si>
  <si>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</si>
  <si>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</si>
  <si>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</si>
  <si>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</si>
  <si>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</si>
  <si>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</si>
  <si>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</si>
  <si>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</si>
  <si>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</si>
  <si>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</si>
  <si>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</si>
  <si>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</si>
  <si>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</si>
  <si>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</si>
  <si>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</si>
  <si>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</si>
  <si>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</si>
  <si>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</si>
  <si>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</si>
  <si>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</si>
  <si>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</si>
  <si>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</si>
  <si>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</si>
  <si>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</si>
  <si>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</si>
  <si>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</si>
  <si>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</si>
  <si>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</si>
  <si>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</si>
  <si>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</si>
  <si>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</si>
  <si>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</si>
  <si>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</si>
  <si>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</si>
  <si>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</si>
  <si>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</si>
  <si>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</si>
  <si>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</si>
  <si>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</si>
  <si>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</si>
  <si>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</si>
  <si>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</si>
  <si>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</si>
  <si>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</si>
  <si>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</si>
  <si>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</si>
  <si>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</si>
  <si>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</si>
  <si>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</si>
  <si>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</si>
  <si>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</si>
  <si>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</si>
  <si>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</si>
  <si>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</si>
  <si>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</si>
  <si>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</si>
  <si>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</si>
  <si>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</si>
  <si>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</si>
  <si>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</si>
  <si>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</si>
  <si>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</si>
  <si>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</si>
  <si>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</si>
  <si>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</si>
  <si>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</si>
  <si>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</si>
  <si>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</si>
  <si>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</si>
  <si>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</si>
  <si>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</si>
  <si>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</si>
  <si>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</si>
  <si>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</si>
  <si>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</si>
  <si>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</si>
  <si>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</si>
  <si>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</si>
  <si>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</si>
  <si>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</si>
  <si>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</si>
  <si>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</si>
  <si>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</si>
  <si>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</si>
  <si>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</si>
  <si>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</si>
  <si>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</si>
  <si>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</si>
  <si>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</si>
  <si>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</si>
  <si>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</si>
  <si>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</si>
  <si>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</si>
  <si>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</si>
  <si>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</si>
  <si>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</si>
  <si>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</si>
  <si>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</si>
  <si>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</si>
  <si>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</si>
  <si>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</si>
  <si>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</si>
  <si>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</si>
  <si>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</si>
  <si>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</si>
  <si>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</si>
  <si>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</si>
  <si>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</si>
  <si>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</si>
  <si>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</si>
  <si>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</si>
  <si>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</si>
  <si>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</si>
  <si>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</si>
  <si>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</si>
  <si>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</si>
  <si>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</si>
  <si>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</si>
  <si>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</si>
  <si>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</si>
  <si>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</si>
  <si>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</si>
  <si>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</si>
  <si>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</si>
  <si>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</si>
  <si>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</si>
  <si>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</si>
  <si>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</si>
  <si>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</si>
  <si>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</si>
  <si>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</si>
  <si>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</si>
  <si>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</si>
  <si>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</si>
  <si>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</si>
  <si>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</si>
  <si>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</si>
  <si>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</si>
  <si>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</si>
  <si>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</si>
  <si>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</si>
  <si>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</si>
  <si>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</si>
  <si>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</si>
  <si>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</si>
  <si>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</si>
  <si>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</si>
  <si>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</si>
  <si>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</si>
  <si>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</si>
  <si>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</si>
  <si>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</si>
  <si>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</si>
  <si>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</si>
  <si>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</si>
  <si>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</si>
  <si>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</si>
  <si>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</si>
  <si>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</si>
  <si>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</si>
  <si>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</si>
  <si>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</si>
  <si>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</si>
  <si>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</si>
  <si>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</si>
  <si>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</si>
  <si>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</si>
  <si>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</si>
  <si>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</si>
  <si>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</si>
  <si>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</si>
  <si>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</si>
  <si>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</si>
  <si>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</si>
  <si>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</si>
  <si>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</si>
  <si>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</si>
  <si>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</si>
  <si>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</si>
  <si>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</si>
  <si>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</si>
  <si>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</si>
  <si>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</si>
  <si>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</si>
  <si>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</si>
  <si>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</si>
  <si>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</si>
  <si>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</si>
  <si>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</si>
  <si>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</si>
  <si>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</si>
  <si>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</si>
  <si>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</si>
  <si>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</si>
  <si>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</si>
  <si>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</si>
  <si>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</si>
  <si>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</si>
  <si>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</si>
  <si>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</si>
  <si>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</si>
  <si>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</si>
  <si>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</si>
  <si>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</si>
  <si>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</si>
  <si>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</si>
  <si>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</si>
  <si>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</si>
  <si>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</si>
  <si>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</si>
  <si>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</si>
  <si>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</si>
  <si>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</si>
  <si>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</si>
  <si>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</si>
  <si>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</si>
  <si>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</si>
  <si>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</si>
  <si>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</si>
  <si>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</si>
  <si>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</si>
  <si>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</si>
  <si>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</si>
  <si>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</si>
  <si>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</si>
  <si>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</si>
  <si>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</si>
  <si>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</si>
  <si>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</si>
  <si>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</si>
  <si>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</si>
  <si>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</si>
  <si>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</si>
  <si>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</si>
  <si>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</si>
  <si>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</si>
  <si>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</si>
  <si>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</si>
  <si>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</si>
  <si>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</si>
  <si>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</si>
  <si>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</si>
  <si>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</si>
  <si>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</si>
  <si>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</si>
  <si>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</si>
  <si>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</si>
  <si>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</si>
  <si>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</si>
  <si>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</si>
  <si>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</si>
  <si>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</si>
  <si>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</si>
  <si>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</si>
  <si>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</si>
  <si>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</si>
  <si>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</si>
  <si>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</si>
  <si>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</si>
  <si>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</si>
  <si>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</si>
  <si>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</si>
  <si>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</si>
  <si>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</si>
  <si>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</si>
  <si>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</si>
  <si>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</si>
  <si>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</si>
  <si>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</si>
  <si>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</si>
  <si>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</si>
  <si>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</si>
  <si>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</si>
  <si>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</si>
  <si>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</si>
  <si>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</si>
  <si>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</si>
  <si>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</si>
  <si>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</si>
  <si>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</si>
  <si>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</si>
  <si>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</si>
  <si>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</si>
  <si>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</si>
  <si>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</si>
  <si>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</si>
  <si>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</si>
  <si>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</si>
  <si>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</si>
  <si>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</si>
  <si>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</si>
  <si>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</si>
  <si>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</si>
  <si>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</si>
  <si>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</si>
  <si>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</si>
  <si>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</si>
  <si>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</si>
  <si>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</si>
  <si>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</si>
  <si>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</si>
  <si>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</si>
  <si>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</si>
  <si>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</si>
  <si>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</si>
  <si>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</si>
  <si>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</si>
  <si>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</si>
  <si>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</si>
  <si>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</si>
  <si>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</si>
  <si>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</si>
  <si>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</si>
  <si>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</si>
  <si>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</si>
  <si>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</si>
  <si>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</si>
  <si>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</si>
  <si>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</si>
  <si>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</si>
  <si>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</si>
  <si>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</si>
  <si>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</si>
  <si>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</si>
  <si>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</si>
  <si>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</si>
  <si>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</si>
  <si>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</si>
  <si>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</si>
  <si>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</si>
  <si>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</si>
  <si>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</si>
  <si>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</si>
  <si>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</si>
  <si>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</si>
  <si>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</si>
  <si>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</si>
  <si>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</si>
  <si>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</si>
  <si>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</si>
  <si>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</si>
  <si>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</si>
  <si>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</si>
  <si>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</si>
  <si>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</si>
  <si>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</si>
  <si>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</si>
  <si>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</si>
  <si>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</si>
  <si>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</si>
  <si>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</si>
  <si>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</si>
  <si>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</si>
  <si>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</si>
  <si>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</si>
  <si>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</si>
  <si>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</si>
  <si>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</si>
  <si>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</si>
  <si>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</si>
  <si>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</si>
  <si>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</si>
  <si>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</si>
  <si>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</si>
  <si>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</si>
  <si>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</si>
  <si>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</si>
  <si>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</si>
  <si>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</si>
  <si>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</si>
  <si>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</si>
  <si>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</si>
  <si>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</si>
  <si>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</si>
  <si>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</si>
  <si>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</si>
  <si>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</si>
  <si>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</si>
  <si>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</si>
  <si>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</si>
  <si>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</si>
  <si>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</si>
  <si>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</si>
  <si>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</si>
  <si>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</si>
  <si>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</si>
  <si>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</si>
  <si>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</si>
  <si>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</si>
  <si>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</si>
  <si>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</si>
  <si>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</si>
  <si>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</si>
  <si>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</si>
  <si>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</si>
  <si>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</si>
  <si>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</si>
  <si>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</si>
  <si>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</si>
  <si>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</si>
  <si>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</si>
  <si>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</si>
  <si>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</si>
  <si>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</si>
  <si>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</si>
  <si>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</si>
  <si>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</si>
  <si>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</si>
  <si>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</si>
  <si>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</si>
  <si>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</si>
  <si>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</si>
  <si>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</si>
  <si>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</si>
  <si>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</si>
  <si>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</si>
  <si>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</si>
  <si>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</si>
  <si>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</si>
  <si>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</si>
  <si>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</si>
  <si>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</si>
  <si>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</si>
  <si>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</si>
  <si>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</si>
  <si>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</si>
  <si>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</si>
  <si>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</si>
  <si>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</si>
  <si>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</si>
  <si>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</si>
  <si>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</si>
  <si>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</si>
  <si>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</si>
  <si>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</si>
  <si>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</si>
  <si>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</si>
  <si>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</si>
  <si>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</si>
  <si>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</si>
  <si>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</si>
  <si>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</si>
  <si>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</si>
  <si>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</si>
  <si>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</si>
  <si>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</si>
  <si>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</si>
  <si>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</si>
  <si>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</si>
  <si>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</si>
  <si>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</si>
  <si>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</si>
  <si>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</si>
  <si>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</si>
  <si>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</si>
  <si>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</si>
  <si>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</si>
  <si>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</si>
  <si>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</si>
  <si>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</si>
  <si>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</si>
  <si>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</si>
  <si>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</si>
  <si>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</si>
  <si>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</si>
  <si>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</si>
  <si>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</si>
  <si>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</si>
  <si>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</si>
  <si>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</si>
  <si>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</si>
  <si>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</si>
  <si>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</si>
  <si>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</si>
  <si>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</si>
  <si>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</si>
  <si>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</si>
  <si>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</si>
  <si>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</si>
  <si>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</si>
  <si>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</si>
  <si>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</si>
  <si>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</si>
  <si>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</si>
  <si>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</si>
  <si>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</si>
  <si>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</si>
  <si>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</si>
  <si>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</si>
  <si>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</si>
  <si>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</si>
  <si>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</si>
  <si>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</si>
  <si>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</si>
  <si>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</si>
  <si>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</si>
  <si>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</si>
  <si>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</si>
  <si>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</si>
  <si>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</si>
  <si>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</si>
  <si>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</si>
  <si>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</si>
  <si>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</si>
  <si>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</si>
  <si>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</si>
  <si>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</si>
  <si>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</si>
  <si>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</si>
  <si>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</si>
  <si>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</si>
  <si>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</si>
  <si>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</si>
  <si>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</si>
  <si>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</si>
  <si>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</si>
  <si>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</si>
  <si>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</si>
  <si>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</si>
  <si>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</si>
  <si>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</si>
  <si>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</si>
  <si>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</si>
  <si>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</si>
  <si>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</si>
  <si>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</si>
  <si>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</si>
  <si>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</si>
  <si>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</si>
  <si>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</si>
  <si>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</si>
  <si>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</si>
  <si>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</si>
  <si>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</si>
  <si>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</si>
  <si>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</si>
  <si>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</si>
  <si>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</si>
  <si>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</si>
  <si>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</si>
  <si>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</si>
  <si>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</si>
  <si>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</si>
  <si>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</si>
  <si>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</si>
  <si>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</si>
  <si>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</si>
  <si>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</si>
  <si>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</si>
  <si>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</si>
  <si>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</si>
  <si>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</si>
  <si>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</si>
  <si>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</si>
  <si>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</si>
  <si>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</si>
  <si>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</si>
  <si>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</si>
  <si>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</si>
  <si>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</si>
  <si>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</si>
  <si>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</si>
  <si>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</si>
  <si>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</si>
  <si>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</si>
  <si>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</si>
  <si>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</si>
  <si>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</si>
  <si>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</si>
  <si>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</si>
  <si>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</si>
  <si>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</si>
  <si>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</si>
  <si>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</si>
  <si>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</si>
  <si>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</si>
  <si>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</si>
  <si>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</si>
  <si>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</si>
  <si>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</si>
  <si>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</si>
  <si>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</si>
  <si>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</si>
  <si>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</si>
  <si>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</si>
  <si>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</si>
  <si>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</si>
  <si>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</si>
  <si>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</si>
  <si>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</si>
  <si>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</si>
  <si>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</si>
  <si>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</si>
  <si>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</si>
  <si>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</si>
  <si>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</si>
  <si>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</si>
  <si>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</si>
  <si>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</si>
  <si>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</si>
  <si>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</si>
  <si>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</si>
  <si>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</si>
  <si>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</si>
  <si>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</si>
  <si>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</si>
  <si>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</si>
  <si>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</si>
  <si>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</si>
  <si>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</si>
  <si>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</si>
  <si>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</si>
  <si>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</si>
  <si>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</si>
  <si>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</si>
  <si>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</si>
  <si>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</si>
  <si>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</si>
  <si>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</si>
  <si>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</si>
  <si>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</si>
  <si>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</si>
  <si>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</si>
  <si>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</si>
  <si>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</si>
  <si>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</si>
  <si>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</si>
  <si>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</si>
  <si>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</si>
  <si>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</si>
  <si>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</si>
  <si>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</si>
  <si>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</si>
  <si>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</si>
  <si>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</si>
  <si>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</si>
  <si>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</si>
  <si>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</si>
  <si>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</si>
  <si>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</si>
  <si>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</si>
  <si>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</si>
  <si>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</si>
  <si>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</si>
  <si>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</si>
  <si>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</si>
  <si>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</si>
  <si>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</si>
  <si>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</si>
  <si>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</si>
  <si>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</si>
  <si>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</si>
  <si>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</si>
  <si>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</si>
  <si>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</si>
  <si>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</si>
  <si>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</si>
  <si>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</si>
  <si>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</si>
  <si>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</si>
  <si>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</si>
  <si>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</si>
  <si>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</si>
  <si>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</si>
  <si>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</si>
  <si>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</si>
  <si>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</si>
  <si>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</si>
  <si>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</si>
  <si>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</si>
  <si>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</si>
  <si>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</si>
  <si>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</si>
  <si>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</si>
  <si>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</si>
  <si>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</si>
  <si>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</si>
  <si>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</si>
  <si>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</si>
  <si>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</si>
  <si>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</si>
  <si>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</si>
  <si>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</si>
  <si>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</si>
  <si>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</si>
  <si>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</si>
  <si>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</si>
  <si>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</si>
  <si>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</si>
  <si>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</si>
  <si>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</si>
  <si>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</si>
  <si>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</si>
  <si>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</si>
  <si>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</si>
  <si>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</si>
  <si>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</si>
  <si>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</si>
  <si>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</si>
  <si>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</si>
  <si>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</si>
  <si>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</si>
  <si>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</si>
  <si>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</si>
  <si>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</si>
  <si>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</si>
  <si>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</si>
  <si>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</si>
  <si>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</si>
  <si>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</si>
  <si>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</si>
  <si>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</si>
  <si>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</si>
  <si>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</si>
  <si>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</si>
  <si>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</si>
  <si>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</si>
  <si>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</si>
  <si>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</si>
  <si>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</si>
  <si>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</si>
  <si>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</si>
  <si>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</si>
  <si>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</si>
  <si>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</si>
  <si>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</si>
  <si>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</si>
  <si>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</si>
  <si>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</si>
  <si>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</si>
  <si>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</si>
  <si>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</si>
  <si>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</si>
  <si>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</si>
  <si>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</si>
  <si>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</si>
  <si>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</si>
  <si>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</si>
  <si>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</si>
  <si>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</si>
  <si>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</si>
  <si>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</si>
  <si>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</si>
  <si>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</si>
  <si>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</si>
  <si>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</si>
  <si>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</si>
  <si>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</si>
  <si>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</si>
  <si>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</si>
  <si>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</si>
  <si>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</si>
  <si>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</si>
  <si>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</si>
  <si>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</si>
  <si>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</si>
  <si>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</si>
  <si>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</si>
  <si>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</si>
  <si>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</si>
  <si>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</si>
  <si>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</si>
  <si>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</si>
  <si>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</si>
  <si>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</si>
  <si>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</si>
  <si>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</si>
  <si>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</si>
  <si>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</si>
  <si>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</si>
  <si>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</si>
  <si>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</si>
  <si>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</si>
  <si>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</si>
  <si>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</si>
  <si>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</si>
  <si>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</si>
  <si>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</si>
  <si>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</si>
  <si>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</si>
  <si>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</si>
  <si>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</si>
  <si>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</si>
  <si>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</si>
  <si>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</si>
  <si>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</si>
  <si>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</si>
  <si>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</si>
  <si>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</si>
  <si>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</si>
  <si>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</si>
  <si>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</si>
  <si>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</si>
  <si>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</si>
  <si>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</si>
  <si>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</si>
  <si>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</si>
  <si>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</si>
  <si>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</si>
  <si>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</si>
  <si>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</si>
  <si>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</si>
  <si>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</si>
  <si>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</si>
  <si>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</si>
  <si>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</si>
  <si>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</si>
  <si>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</si>
  <si>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</si>
  <si>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</si>
  <si>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</si>
  <si>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</si>
  <si>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</si>
  <si>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</si>
  <si>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</si>
  <si>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</si>
  <si>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</si>
  <si>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</si>
  <si>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</si>
  <si>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</si>
  <si>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</si>
  <si>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</si>
  <si>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</si>
  <si>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</si>
  <si>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</si>
  <si>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</si>
  <si>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</si>
  <si>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</si>
  <si>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</si>
  <si>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</si>
  <si>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</si>
  <si>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</si>
  <si>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</si>
  <si>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</si>
  <si>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</si>
  <si>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</si>
  <si>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</si>
  <si>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</si>
  <si>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</si>
  <si>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</si>
  <si>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</si>
  <si>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</si>
  <si>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</si>
  <si>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</si>
  <si>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</si>
  <si>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</si>
  <si>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</si>
  <si>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</si>
  <si>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</si>
  <si>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</si>
  <si>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</si>
  <si>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</si>
  <si>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</si>
  <si>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</si>
  <si>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</si>
  <si>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</si>
  <si>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</si>
  <si>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</si>
  <si>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</si>
  <si>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</si>
  <si>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</si>
  <si>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</si>
  <si>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</si>
  <si>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</si>
  <si>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</si>
  <si>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</si>
  <si>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</si>
  <si>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</si>
  <si>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</si>
  <si>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</si>
  <si>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</si>
  <si>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</si>
  <si>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</si>
  <si>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</si>
  <si>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</si>
  <si>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</si>
  <si>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</si>
  <si>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</si>
  <si>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</si>
  <si>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</si>
  <si>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</si>
  <si>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</si>
  <si>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</si>
  <si>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</si>
  <si>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</si>
  <si>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</si>
  <si>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</si>
  <si>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</si>
  <si>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</si>
  <si>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</si>
  <si>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</si>
  <si>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</si>
  <si>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</si>
  <si>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</si>
  <si>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</si>
  <si>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</si>
  <si>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</si>
  <si>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</si>
  <si>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</si>
  <si>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</si>
  <si>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</si>
  <si>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</si>
  <si>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</si>
  <si>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</si>
  <si>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</si>
  <si>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</si>
  <si>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</si>
  <si>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</si>
  <si>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</si>
  <si>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</si>
  <si>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</si>
  <si>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</si>
  <si>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</si>
  <si>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</si>
  <si>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</si>
  <si>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</si>
  <si>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</si>
  <si>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</si>
  <si>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</si>
  <si>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</si>
  <si>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</si>
  <si>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</si>
  <si>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</si>
  <si>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</si>
  <si>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</si>
  <si>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</si>
  <si>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</si>
  <si>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</si>
  <si>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</si>
  <si>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</si>
  <si>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</si>
  <si>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</si>
  <si>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</si>
  <si>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</si>
  <si>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</si>
  <si>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</si>
  <si>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</si>
  <si>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</si>
  <si>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</si>
  <si>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</si>
  <si>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</si>
  <si>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</si>
  <si>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</si>
  <si>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</si>
  <si>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</si>
  <si>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</si>
  <si>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</si>
  <si>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</si>
  <si>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</si>
  <si>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</si>
  <si>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</si>
  <si>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</si>
  <si>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</si>
  <si>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</si>
  <si>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</si>
  <si>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</si>
  <si>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</si>
  <si>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</si>
  <si>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</si>
  <si>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</si>
  <si>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</si>
  <si>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</si>
  <si>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</si>
  <si>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</si>
  <si>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</si>
  <si>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</si>
  <si>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</si>
  <si>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</si>
  <si>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</si>
  <si>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</si>
  <si>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</si>
  <si>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</si>
  <si>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</si>
  <si>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</si>
  <si>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</si>
  <si>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</si>
  <si>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</si>
  <si>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</si>
  <si>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</si>
  <si>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</si>
  <si>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</si>
  <si>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</si>
  <si>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</si>
  <si>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</si>
  <si>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</si>
  <si>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</si>
  <si>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</si>
  <si>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</si>
  <si>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</si>
  <si>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</si>
  <si>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</si>
  <si>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</si>
  <si>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</si>
  <si>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</si>
  <si>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</si>
  <si>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</si>
  <si>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</si>
  <si>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</si>
  <si>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</si>
  <si>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</si>
  <si>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</si>
  <si>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</si>
  <si>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</si>
  <si>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</si>
  <si>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</si>
  <si>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</si>
  <si>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</si>
  <si>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</si>
  <si>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</si>
  <si>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</si>
  <si>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</si>
  <si>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</si>
  <si>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</si>
  <si>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</si>
  <si>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</si>
  <si>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</si>
  <si>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</si>
  <si>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</si>
  <si>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</si>
  <si>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</si>
  <si>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</si>
  <si>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</si>
  <si>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</si>
  <si>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</si>
  <si>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</si>
  <si>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</si>
  <si>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</si>
  <si>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</si>
  <si>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</si>
  <si>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</si>
  <si>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</si>
  <si>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</si>
  <si>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</si>
  <si>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</si>
  <si>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</si>
  <si>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</si>
  <si>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</si>
  <si>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</si>
  <si>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</si>
  <si>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</si>
  <si>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</si>
  <si>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</si>
  <si>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</si>
  <si>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</si>
  <si>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</si>
  <si>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</si>
  <si>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</si>
  <si>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</si>
  <si>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</si>
  <si>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</si>
  <si>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</si>
  <si>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</si>
  <si>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</si>
  <si>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</si>
  <si>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</si>
  <si>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</si>
  <si>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</si>
  <si>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</si>
  <si>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</si>
  <si>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</si>
  <si>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</si>
  <si>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</si>
  <si>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</si>
  <si>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</si>
  <si>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</si>
  <si>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</si>
  <si>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</si>
  <si>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</si>
  <si>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</si>
  <si>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</si>
  <si>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</si>
  <si>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</si>
  <si>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</si>
  <si>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</si>
  <si>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</si>
  <si>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</si>
  <si>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</si>
  <si>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</si>
  <si>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</si>
  <si>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</si>
  <si>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</si>
  <si>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</si>
  <si>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</si>
  <si>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</si>
  <si>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</si>
  <si>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</si>
  <si>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</si>
  <si>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</si>
  <si>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</si>
  <si>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</si>
  <si>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</si>
  <si>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</si>
  <si>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</si>
  <si>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</si>
  <si>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</si>
  <si>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</si>
  <si>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</si>
  <si>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</si>
  <si>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</si>
  <si>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</si>
  <si>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</si>
  <si>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</si>
  <si>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</si>
  <si>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</si>
  <si>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</si>
  <si>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</si>
  <si>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</si>
  <si>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</si>
  <si>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</si>
  <si>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</si>
  <si>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</si>
  <si>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</si>
  <si>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</si>
  <si>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</si>
  <si>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</si>
  <si>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</si>
  <si>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</si>
  <si>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</si>
  <si>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</si>
  <si>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</si>
  <si>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</si>
  <si>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</si>
  <si>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</si>
  <si>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</si>
  <si>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</si>
  <si>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</si>
  <si>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</si>
  <si>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</si>
  <si>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</si>
  <si>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</si>
  <si>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</si>
  <si>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</si>
  <si>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</si>
  <si>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</si>
  <si>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</si>
  <si>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</si>
  <si>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</si>
  <si>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</si>
  <si>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</si>
  <si>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</si>
  <si>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</si>
  <si>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</si>
  <si>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</si>
  <si>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</si>
  <si>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</si>
  <si>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</si>
  <si>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</si>
  <si>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</si>
  <si>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</si>
  <si>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</si>
  <si>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</si>
  <si>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</si>
  <si>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</si>
  <si>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</si>
  <si>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</si>
  <si>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</si>
  <si>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</si>
  <si>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</si>
  <si>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</si>
  <si>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</si>
  <si>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</si>
  <si>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</si>
  <si>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</si>
  <si>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</si>
  <si>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</si>
  <si>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</si>
  <si>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</si>
  <si>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</si>
  <si>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</si>
  <si>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</si>
  <si>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</si>
  <si>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</si>
  <si>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</si>
  <si>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</si>
  <si>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</si>
  <si>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</si>
  <si>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</si>
  <si>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</si>
  <si>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</si>
  <si>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</si>
  <si>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</si>
  <si>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</si>
  <si>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</si>
  <si>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</si>
  <si>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</si>
  <si>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</si>
  <si>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</si>
  <si>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</si>
  <si>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</si>
  <si>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</si>
  <si>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</si>
  <si>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</si>
  <si>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</si>
  <si>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</si>
  <si>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</si>
  <si>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</si>
  <si>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</si>
  <si>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</si>
  <si>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</si>
  <si>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</si>
  <si>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</si>
  <si>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</si>
  <si>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</si>
  <si>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</si>
  <si>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</si>
  <si>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</si>
  <si>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</si>
  <si>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</si>
  <si>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</si>
  <si>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</si>
  <si>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</si>
  <si>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</si>
  <si>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</si>
  <si>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</si>
  <si>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</si>
  <si>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</si>
  <si>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</si>
  <si>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</si>
  <si>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</si>
  <si>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</si>
  <si>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</si>
  <si>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</si>
  <si>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</si>
  <si>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</si>
  <si>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</si>
  <si>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</si>
  <si>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</si>
  <si>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</si>
  <si>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</si>
  <si>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</si>
  <si>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</si>
  <si>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</si>
  <si>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</si>
  <si>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</si>
  <si>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</si>
  <si>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</si>
  <si>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</si>
  <si>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</si>
  <si>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</si>
  <si>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</si>
  <si>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</si>
  <si>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</si>
  <si>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</si>
  <si>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</si>
  <si>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</si>
  <si>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</si>
  <si>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</si>
  <si>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</si>
  <si>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</si>
  <si>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</si>
  <si>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</si>
  <si>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</si>
  <si>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</si>
  <si>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</si>
  <si>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</si>
  <si>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</si>
  <si>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</si>
  <si>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</si>
  <si>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</si>
  <si>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</si>
  <si>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</si>
  <si>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</si>
  <si>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</si>
  <si>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</si>
  <si>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</si>
  <si>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</si>
  <si>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</si>
  <si>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</si>
  <si>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</si>
  <si>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</si>
  <si>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</si>
  <si>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</si>
  <si>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</si>
  <si>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</si>
  <si>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</si>
  <si>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</si>
  <si>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</si>
  <si>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</si>
  <si>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</si>
  <si>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</si>
  <si>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</si>
  <si>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</si>
  <si>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</si>
  <si>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</si>
  <si>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</si>
  <si>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</si>
  <si>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</si>
  <si>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</si>
  <si>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</si>
  <si>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</si>
  <si>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</si>
  <si>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</si>
  <si>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</si>
  <si>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</si>
  <si>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</si>
  <si>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</si>
  <si>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</si>
  <si>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</si>
  <si>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</si>
  <si>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</si>
  <si>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</si>
  <si>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</si>
  <si>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</si>
  <si>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</si>
  <si>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</si>
  <si>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</si>
  <si>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</si>
  <si>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</si>
  <si>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</si>
  <si>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</si>
  <si>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</si>
  <si>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</si>
  <si>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</si>
  <si>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</si>
  <si>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</si>
  <si>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</si>
  <si>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</si>
  <si>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</si>
  <si>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</si>
  <si>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</si>
  <si>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</si>
  <si>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</si>
  <si>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</si>
  <si>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</si>
  <si>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</si>
  <si>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</si>
  <si>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</si>
  <si>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</si>
  <si>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</si>
  <si>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</si>
  <si>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</si>
  <si>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</si>
  <si>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</si>
  <si>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</si>
  <si>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</si>
  <si>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</si>
  <si>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</si>
  <si>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</si>
  <si>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</si>
  <si>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</si>
  <si>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</si>
  <si>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</si>
  <si>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</si>
  <si>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</si>
  <si>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</si>
  <si>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</si>
  <si>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</si>
  <si>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</si>
  <si>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</si>
  <si>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</si>
  <si>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</si>
  <si>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</si>
  <si>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</si>
  <si>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</si>
  <si>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</si>
  <si>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</si>
  <si>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</si>
  <si>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</si>
  <si>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</si>
  <si>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</si>
  <si>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</si>
  <si>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</si>
  <si>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</si>
  <si>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</si>
  <si>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</si>
  <si>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</si>
  <si>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</si>
  <si>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</si>
  <si>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</si>
  <si>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</si>
  <si>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</si>
  <si>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</si>
  <si>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</si>
  <si>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</si>
  <si>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</si>
  <si>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</si>
  <si>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</si>
  <si>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</si>
  <si>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</si>
  <si>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</si>
  <si>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</si>
  <si>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</si>
  <si>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</si>
  <si>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</si>
  <si>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</si>
  <si>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</si>
  <si>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</si>
  <si>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</si>
  <si>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</si>
  <si>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</si>
  <si>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</si>
  <si>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</si>
  <si>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</si>
  <si>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</si>
  <si>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</si>
  <si>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</si>
  <si>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</si>
  <si>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</si>
  <si>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</si>
  <si>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</si>
  <si>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</si>
  <si>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</si>
  <si>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</si>
  <si>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</si>
  <si>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</si>
  <si>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</si>
  <si>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</si>
  <si>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</si>
  <si>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</si>
  <si>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</si>
  <si>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</si>
  <si>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</si>
  <si>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</si>
  <si>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</si>
  <si>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</si>
  <si>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</si>
  <si>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</si>
  <si>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</si>
  <si>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</si>
  <si>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</si>
  <si>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</si>
  <si>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</si>
  <si>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</si>
  <si>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</si>
  <si>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</si>
  <si>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</si>
  <si>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</si>
  <si>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</si>
  <si>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</si>
  <si>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</si>
  <si>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</si>
  <si>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</si>
  <si>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</si>
  <si>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</si>
  <si>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</si>
  <si>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</si>
  <si>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</si>
  <si>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</si>
  <si>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</si>
  <si>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</si>
  <si>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</si>
  <si>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</si>
  <si>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</si>
  <si>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</si>
  <si>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</si>
  <si>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</si>
  <si>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</si>
  <si>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</si>
  <si>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</si>
  <si>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</si>
  <si>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</si>
  <si>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</si>
  <si>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</si>
  <si>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</si>
  <si>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</si>
  <si>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</si>
  <si>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</si>
  <si>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</si>
  <si>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</si>
  <si>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</si>
  <si>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</si>
  <si>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</si>
  <si>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</si>
  <si>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</si>
  <si>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</si>
  <si>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</si>
  <si>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</si>
  <si>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</si>
  <si>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</si>
  <si>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</si>
  <si>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</si>
  <si>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</si>
  <si>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</si>
  <si>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</si>
  <si>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</si>
  <si>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</si>
  <si>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</si>
  <si>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</si>
  <si>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</si>
  <si>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</si>
  <si>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</si>
  <si>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</si>
  <si>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</si>
  <si>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</si>
  <si>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</si>
  <si>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</si>
  <si>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</si>
  <si>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</si>
  <si>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</si>
  <si>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</si>
  <si>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</si>
  <si>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</si>
  <si>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</si>
  <si>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</si>
  <si>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</si>
  <si>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</si>
  <si>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</si>
  <si>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</si>
  <si>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</si>
  <si>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</si>
  <si>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</si>
  <si>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</si>
  <si>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</si>
  <si>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</si>
  <si>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</si>
  <si>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</si>
  <si>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</si>
  <si>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</si>
  <si>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</si>
  <si>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</si>
  <si>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</si>
  <si>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</si>
  <si>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</si>
  <si>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</si>
  <si>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</si>
  <si>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</si>
  <si>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</si>
  <si>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</si>
  <si>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</si>
  <si>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</si>
  <si>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</si>
  <si>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</si>
  <si>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</si>
  <si>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</si>
  <si>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</si>
  <si>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</si>
  <si>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</si>
  <si>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</si>
  <si>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</si>
  <si>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</si>
  <si>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</si>
  <si>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</si>
  <si>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</si>
  <si>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</si>
  <si>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</si>
  <si>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</si>
  <si>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</si>
  <si>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</si>
  <si>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</si>
  <si>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</si>
  <si>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</si>
  <si>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</si>
  <si>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</si>
  <si>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</si>
  <si>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</si>
  <si>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</si>
  <si>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</si>
  <si>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</si>
  <si>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</si>
  <si>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</si>
  <si>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</si>
  <si>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</si>
  <si>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</si>
  <si>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</si>
  <si>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</si>
  <si>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</si>
  <si>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</si>
  <si>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</si>
  <si>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</si>
  <si>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</si>
  <si>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</si>
  <si>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</si>
  <si>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</si>
  <si>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</si>
  <si>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</si>
  <si>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</si>
  <si>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</si>
  <si>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</si>
  <si>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</si>
  <si>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</si>
  <si>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</si>
  <si>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</si>
  <si>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</si>
  <si>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</si>
  <si>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</si>
  <si>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</si>
  <si>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</si>
  <si>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</si>
  <si>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</si>
  <si>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</si>
  <si>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</si>
  <si>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</si>
  <si>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</si>
  <si>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</si>
  <si>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</si>
  <si>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</si>
  <si>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</si>
  <si>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</si>
  <si>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</si>
  <si>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</si>
  <si>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</si>
  <si>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</si>
  <si>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</si>
  <si>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</si>
  <si>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</si>
  <si>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</si>
  <si>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</si>
  <si>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</si>
  <si>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</si>
  <si>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</si>
  <si>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</si>
  <si>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</si>
  <si>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</si>
  <si>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</si>
  <si>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</si>
  <si>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</si>
  <si>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</si>
  <si>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</si>
  <si>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</si>
  <si>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</si>
  <si>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</si>
  <si>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</si>
  <si>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</si>
  <si>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</si>
  <si>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</si>
  <si>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</si>
  <si>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</si>
  <si>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</si>
  <si>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</si>
  <si>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</si>
  <si>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</si>
  <si>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</si>
  <si>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</si>
  <si>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</si>
  <si>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</si>
  <si>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</si>
  <si>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</si>
  <si>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</si>
  <si>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</si>
  <si>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</si>
  <si>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</si>
  <si>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</si>
  <si>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</si>
  <si>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</si>
  <si>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</si>
  <si>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</si>
  <si>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</si>
  <si>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</si>
  <si>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</si>
  <si>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</si>
  <si>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</si>
  <si>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</si>
  <si>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</si>
  <si>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</si>
  <si>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</si>
  <si>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</si>
  <si>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</si>
  <si>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</si>
  <si>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</si>
  <si>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</si>
  <si>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</si>
  <si>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</si>
  <si>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</si>
  <si>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</si>
  <si>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</si>
  <si>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</si>
  <si>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</si>
  <si>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</si>
  <si>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</si>
  <si>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</si>
  <si>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</si>
  <si>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</si>
  <si>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</si>
  <si>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</si>
  <si>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</si>
  <si>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</si>
  <si>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</si>
  <si>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</si>
  <si>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</si>
  <si>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</si>
  <si>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</si>
  <si>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</si>
  <si>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</si>
  <si>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</si>
  <si>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</si>
  <si>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</si>
  <si>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</si>
  <si>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</si>
  <si>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</si>
  <si>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</si>
  <si>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</si>
  <si>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</si>
  <si>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</si>
  <si>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</si>
  <si>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</si>
  <si>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</si>
  <si>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</si>
  <si>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</si>
  <si>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</si>
  <si>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</si>
  <si>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</si>
  <si>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</si>
  <si>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</si>
  <si>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</si>
  <si>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</si>
  <si>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</si>
  <si>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</si>
  <si>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</si>
  <si>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</si>
  <si>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</si>
  <si>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</si>
  <si>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</si>
  <si>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</si>
  <si>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</si>
  <si>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</si>
  <si>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</si>
  <si>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</si>
  <si>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</si>
  <si>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</si>
  <si>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</si>
  <si>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</si>
  <si>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</si>
  <si>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</si>
  <si>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</si>
  <si>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</si>
  <si>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</si>
  <si>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</si>
  <si>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</si>
  <si>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</si>
  <si>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</si>
  <si>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</si>
  <si>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</si>
  <si>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</si>
  <si>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</si>
  <si>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</si>
  <si>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</si>
  <si>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</si>
  <si>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</si>
  <si>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</si>
  <si>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</si>
  <si>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</si>
  <si>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</si>
  <si>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</si>
  <si>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</si>
  <si>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</si>
  <si>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</si>
  <si>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</si>
  <si>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</si>
  <si>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</si>
  <si>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</si>
  <si>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</si>
  <si>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</si>
  <si>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</si>
  <si>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</si>
  <si>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</si>
  <si>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</si>
  <si>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</si>
  <si>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</si>
  <si>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</si>
  <si>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</si>
  <si>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</si>
  <si>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</si>
  <si>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</si>
  <si>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</si>
  <si>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</si>
  <si>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</si>
  <si>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</si>
  <si>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</si>
  <si>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</si>
  <si>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</si>
  <si>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</si>
  <si>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</si>
  <si>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</si>
  <si>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</si>
  <si>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</si>
  <si>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</si>
  <si>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</si>
  <si>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</si>
  <si>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</si>
  <si>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</si>
  <si>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</si>
  <si>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</si>
  <si>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</si>
  <si>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</si>
  <si>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</si>
  <si>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</si>
  <si>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</si>
  <si>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</si>
  <si>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</si>
  <si>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</si>
  <si>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</si>
  <si>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</si>
  <si>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</si>
  <si>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</si>
  <si>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</si>
  <si>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</si>
  <si>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</si>
  <si>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</si>
  <si>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</si>
  <si>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</si>
  <si>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</si>
  <si>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</si>
  <si>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</si>
  <si>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</si>
  <si>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</si>
  <si>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</si>
  <si>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</si>
  <si>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</si>
  <si>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</si>
  <si>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</si>
  <si>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</si>
  <si>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</si>
  <si>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</si>
  <si>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</si>
  <si>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</si>
  <si>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</si>
  <si>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</si>
  <si>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</si>
  <si>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</si>
  <si>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</si>
  <si>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</si>
  <si>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</si>
  <si>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</si>
  <si>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</si>
  <si>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</si>
  <si>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</si>
  <si>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</si>
  <si>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</si>
  <si>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</si>
  <si>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</si>
  <si>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</si>
  <si>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</si>
  <si>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</si>
  <si>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</si>
  <si>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</si>
  <si>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</si>
  <si>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</si>
  <si>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</si>
  <si>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</si>
  <si>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</si>
  <si>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</si>
  <si>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</si>
  <si>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</si>
  <si>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</si>
  <si>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</si>
  <si>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</si>
  <si>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</si>
  <si>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</si>
  <si>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</si>
  <si>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</si>
  <si>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</si>
  <si>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</si>
  <si>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</si>
  <si>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</si>
  <si>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</si>
  <si>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</si>
  <si>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</si>
  <si>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</si>
  <si>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</si>
  <si>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</si>
  <si>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</si>
  <si>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</si>
  <si>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</si>
  <si>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</si>
  <si>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</si>
  <si>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</si>
  <si>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</si>
  <si>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</si>
  <si>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</si>
  <si>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</si>
  <si>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</si>
  <si>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</si>
  <si>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</si>
  <si>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</si>
  <si>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</si>
  <si>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</si>
  <si>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</si>
  <si>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</si>
  <si>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</si>
  <si>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</si>
  <si>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</si>
  <si>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</si>
  <si>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</si>
  <si>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</si>
  <si>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</si>
  <si>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</si>
  <si>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</si>
  <si>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</si>
  <si>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</si>
  <si>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</si>
  <si>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</si>
  <si>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</si>
  <si>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</si>
  <si>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</si>
  <si>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</si>
  <si>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</si>
  <si>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</si>
  <si>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</si>
  <si>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</si>
  <si>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</si>
  <si>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</si>
  <si>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</si>
  <si>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</si>
  <si>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</si>
  <si>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</si>
  <si>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</si>
  <si>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</si>
  <si>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</si>
  <si>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</si>
  <si>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</si>
  <si>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</si>
  <si>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</si>
  <si>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</si>
  <si>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</si>
  <si>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</si>
  <si>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</si>
  <si>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</si>
  <si>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</si>
  <si>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</si>
  <si>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</si>
  <si>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</si>
  <si>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</si>
  <si>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</si>
  <si>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</si>
  <si>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</si>
  <si>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</si>
  <si>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</si>
  <si>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</si>
  <si>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</si>
  <si>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</si>
  <si>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</si>
  <si>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</si>
  <si>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</si>
  <si>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</si>
  <si>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</si>
  <si>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</si>
  <si>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</si>
  <si>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</si>
  <si>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</si>
  <si>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</si>
  <si>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</si>
  <si>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</si>
  <si>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</si>
  <si>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</si>
  <si>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</si>
  <si>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</si>
  <si>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</si>
  <si>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</si>
  <si>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</si>
  <si>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</si>
  <si>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</si>
  <si>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</si>
  <si>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</si>
  <si>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</si>
  <si>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</si>
  <si>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</si>
  <si>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</si>
  <si>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</si>
  <si>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</si>
  <si>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</si>
  <si>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</si>
  <si>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</si>
  <si>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</si>
  <si>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</si>
  <si>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</si>
  <si>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</si>
  <si>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</si>
  <si>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</si>
  <si>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</si>
  <si>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</si>
  <si>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</si>
  <si>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</si>
  <si>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</si>
  <si>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</si>
  <si>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</si>
  <si>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</si>
  <si>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</si>
  <si>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</si>
  <si>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</si>
  <si>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</si>
  <si>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</si>
  <si>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</si>
  <si>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</si>
  <si>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</si>
  <si>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</si>
  <si>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</si>
  <si>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</si>
  <si>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</si>
  <si>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</si>
  <si>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</si>
  <si>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</si>
  <si>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</si>
  <si>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</si>
  <si>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</si>
  <si>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</si>
  <si>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</si>
  <si>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</si>
  <si>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</si>
  <si>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</si>
  <si>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</si>
  <si>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</si>
  <si>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</si>
  <si>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</si>
  <si>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</si>
  <si>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</si>
  <si>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</si>
  <si>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</si>
  <si>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</si>
  <si>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</si>
  <si>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</si>
  <si>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</si>
  <si>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</si>
  <si>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</si>
  <si>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</si>
  <si>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</si>
  <si>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</si>
  <si>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</si>
  <si>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</si>
  <si>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</si>
  <si>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</si>
  <si>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</si>
  <si>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</si>
  <si>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</si>
  <si>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</si>
  <si>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</si>
  <si>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</si>
  <si>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</si>
  <si>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</si>
  <si>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</si>
  <si>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</si>
  <si>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</si>
  <si>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</si>
  <si>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</si>
  <si>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</si>
  <si>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</si>
  <si>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</si>
  <si>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</si>
  <si>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</si>
  <si>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</si>
  <si>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</si>
  <si>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</si>
  <si>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</si>
  <si>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</si>
  <si>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</si>
  <si>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</si>
  <si>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</si>
  <si>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</si>
  <si>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</si>
  <si>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</si>
  <si>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</si>
  <si>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</si>
  <si>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</si>
  <si>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</si>
  <si>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</si>
  <si>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</si>
  <si>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</si>
  <si>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</si>
  <si>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</si>
  <si>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</si>
  <si>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</si>
  <si>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</si>
  <si>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</si>
  <si>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</si>
  <si>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</si>
  <si>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</si>
  <si>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</si>
  <si>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</si>
  <si>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</si>
  <si>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</si>
  <si>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</si>
  <si>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</si>
  <si>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</si>
  <si>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</si>
  <si>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</si>
  <si>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</si>
  <si>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</si>
  <si>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</si>
  <si>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</si>
  <si>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</si>
  <si>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</si>
  <si>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</si>
  <si>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</si>
  <si>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</si>
  <si>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</si>
  <si>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</si>
  <si>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</si>
  <si>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</si>
  <si>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</si>
  <si>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</si>
  <si>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</si>
  <si>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</si>
  <si>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</si>
  <si>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</si>
  <si>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</si>
  <si>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</si>
  <si>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</si>
  <si>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</si>
  <si>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</si>
  <si>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</si>
  <si>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</si>
  <si>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</si>
  <si>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</si>
  <si>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</si>
  <si>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</si>
  <si>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</si>
  <si>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</si>
  <si>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</si>
  <si>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</si>
  <si>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</si>
  <si>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</si>
  <si>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</si>
  <si>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</si>
  <si>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</si>
  <si>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</si>
  <si>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</si>
  <si>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</si>
  <si>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</si>
  <si>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</si>
  <si>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</si>
  <si>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</si>
  <si>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</si>
  <si>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</si>
  <si>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</si>
  <si>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</si>
  <si>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</si>
  <si>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</si>
  <si>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</si>
  <si>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</si>
  <si>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</si>
  <si>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</si>
  <si>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</si>
  <si>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</si>
  <si>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</si>
  <si>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</si>
  <si>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</si>
  <si>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</si>
  <si>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</si>
  <si>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</si>
  <si>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</si>
  <si>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</si>
  <si>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</si>
  <si>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</si>
  <si>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</si>
  <si>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</si>
  <si>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</si>
  <si>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</si>
  <si>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</si>
  <si>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</si>
  <si>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</si>
  <si>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</si>
  <si>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</si>
  <si>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</si>
  <si>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</si>
  <si>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</si>
  <si>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</si>
  <si>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</si>
  <si>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</si>
  <si>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</si>
  <si>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</si>
  <si>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</si>
  <si>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</si>
  <si>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</si>
  <si>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</si>
  <si>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</si>
  <si>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</si>
  <si>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</si>
  <si>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</si>
  <si>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</si>
  <si>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</si>
  <si>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</si>
  <si>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</si>
  <si>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</si>
  <si>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</si>
  <si>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</si>
  <si>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</si>
  <si>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</si>
  <si>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</si>
  <si>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</si>
  <si>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</si>
  <si>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</si>
  <si>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</si>
  <si>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</si>
  <si>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</si>
  <si>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</si>
  <si>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</si>
  <si>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</si>
  <si>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</si>
  <si>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</si>
  <si>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</si>
  <si>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</si>
  <si>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</si>
  <si>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</si>
  <si>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</si>
  <si>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</si>
  <si>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</si>
  <si>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</si>
  <si>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</si>
  <si>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</si>
  <si>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</si>
  <si>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</si>
  <si>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</si>
  <si>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</si>
  <si>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</si>
  <si>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</si>
  <si>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</si>
  <si>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</si>
  <si>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</si>
  <si>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</si>
  <si>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</si>
  <si>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</si>
  <si>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</si>
  <si>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</si>
  <si>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</si>
  <si>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</si>
  <si>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</si>
  <si>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</si>
  <si>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</si>
  <si>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</si>
  <si>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</si>
  <si>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</si>
  <si>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</si>
  <si>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</si>
  <si>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</si>
  <si>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</si>
  <si>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</si>
  <si>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</si>
  <si>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</si>
  <si>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</si>
  <si>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</si>
  <si>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</si>
  <si>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</si>
  <si>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</si>
  <si>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</si>
  <si>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</si>
  <si>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</si>
  <si>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</si>
  <si>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</si>
  <si>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</si>
  <si>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</si>
  <si>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</si>
  <si>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</si>
  <si>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</si>
  <si>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</si>
  <si>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</si>
  <si>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</si>
  <si>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</si>
  <si>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</si>
  <si>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</si>
  <si>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</si>
  <si>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</si>
  <si>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</si>
  <si>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</si>
  <si>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</si>
  <si>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</si>
  <si>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</si>
  <si>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</si>
  <si>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</si>
  <si>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</si>
  <si>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</si>
  <si>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</si>
  <si>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</si>
  <si>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</si>
  <si>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</si>
  <si>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</si>
  <si>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</si>
  <si>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</si>
  <si>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</si>
  <si>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</si>
  <si>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</si>
  <si>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</si>
  <si>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</si>
  <si>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</si>
  <si>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</si>
  <si>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</si>
  <si>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</si>
  <si>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</si>
  <si>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</si>
  <si>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</si>
  <si>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</si>
  <si>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</si>
  <si>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</si>
  <si>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</si>
  <si>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</si>
  <si>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</si>
  <si>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</si>
  <si>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</si>
  <si>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</si>
  <si>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</si>
  <si>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</si>
  <si>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</si>
  <si>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</si>
  <si>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</si>
  <si>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</si>
  <si>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</si>
  <si>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</si>
  <si>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</si>
  <si>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</si>
  <si>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</si>
  <si>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</si>
  <si>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</si>
  <si>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</si>
  <si>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</si>
  <si>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</si>
  <si>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</si>
  <si>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</si>
  <si>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</si>
  <si>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</si>
  <si>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</si>
  <si>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</si>
  <si>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</si>
  <si>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</si>
  <si>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</si>
  <si>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</si>
  <si>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</si>
  <si>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</si>
  <si>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</si>
  <si>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</si>
  <si>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</si>
  <si>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</si>
  <si>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</si>
  <si>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</si>
  <si>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</si>
  <si>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</si>
  <si>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</si>
  <si>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</si>
  <si>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</si>
  <si>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</si>
  <si>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</si>
  <si>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</si>
  <si>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</si>
  <si>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</si>
  <si>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</si>
  <si>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</si>
  <si>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</si>
  <si>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</si>
  <si>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</si>
  <si>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</si>
  <si>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</si>
  <si>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</si>
  <si>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</si>
  <si>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</si>
  <si>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</si>
  <si>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</si>
  <si>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</si>
  <si>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</si>
  <si>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</si>
  <si>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</si>
  <si>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</si>
  <si>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</si>
  <si>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</si>
  <si>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</si>
  <si>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</si>
  <si>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</si>
  <si>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</si>
  <si>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</si>
  <si>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</si>
  <si>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</si>
  <si>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</si>
  <si>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</si>
  <si>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</si>
  <si>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</si>
  <si>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</si>
  <si>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</si>
  <si>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</si>
  <si>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</si>
  <si>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</si>
  <si>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</si>
  <si>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</si>
  <si>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</si>
  <si>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</si>
  <si>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</si>
  <si>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</si>
  <si>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</si>
  <si>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</si>
  <si>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</si>
  <si>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</si>
  <si>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</si>
  <si>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</si>
  <si>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</si>
  <si>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</si>
  <si>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</si>
  <si>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</si>
  <si>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</si>
  <si>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</si>
  <si>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</si>
  <si>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</si>
  <si>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</si>
  <si>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</si>
  <si>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</si>
  <si>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</si>
  <si>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</si>
  <si>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</si>
  <si>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</si>
  <si>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</si>
  <si>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</si>
  <si>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</si>
  <si>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</si>
  <si>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</si>
  <si>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</si>
  <si>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</si>
  <si>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</si>
  <si>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</si>
  <si>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</si>
  <si>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</si>
  <si>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</si>
  <si>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</si>
  <si>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</si>
  <si>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</si>
  <si>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</si>
  <si>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</si>
  <si>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</si>
  <si>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</si>
  <si>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</si>
  <si>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</si>
  <si>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</si>
  <si>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</si>
  <si>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</si>
  <si>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</si>
  <si>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</si>
  <si>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</si>
  <si>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</si>
  <si>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</si>
  <si>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</si>
  <si>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</si>
  <si>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</si>
  <si>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</si>
  <si>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</si>
  <si>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</si>
  <si>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</si>
  <si>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</si>
  <si>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</si>
  <si>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</si>
  <si>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</si>
  <si>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</si>
  <si>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</si>
  <si>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</si>
  <si>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</si>
  <si>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</si>
  <si>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</si>
  <si>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</si>
  <si>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</si>
  <si>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</si>
  <si>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</si>
  <si>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</si>
  <si>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</si>
  <si>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</si>
  <si>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</si>
  <si>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</si>
  <si>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</si>
  <si>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</si>
  <si>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</si>
  <si>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</si>
  <si>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</si>
  <si>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</si>
  <si>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</si>
  <si>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</si>
  <si>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</si>
  <si>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</si>
  <si>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</si>
  <si>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</si>
  <si>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</si>
  <si>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</si>
  <si>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</si>
  <si>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</si>
  <si>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</si>
  <si>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</si>
  <si>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</si>
  <si>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</si>
  <si>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</si>
  <si>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</si>
  <si>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</si>
  <si>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</si>
  <si>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</si>
  <si>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</si>
  <si>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</si>
  <si>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</si>
  <si>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</si>
  <si>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</si>
  <si>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</si>
  <si>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</si>
  <si>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</si>
  <si>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</si>
  <si>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</si>
  <si>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</si>
  <si>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</si>
  <si>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</si>
  <si>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</si>
  <si>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</si>
  <si>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</si>
  <si>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</si>
  <si>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</si>
  <si>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</si>
  <si>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</si>
  <si>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</si>
  <si>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</si>
  <si>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</si>
  <si>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</si>
  <si>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</si>
  <si>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</si>
  <si>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</si>
  <si>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</si>
  <si>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</si>
  <si>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</si>
  <si>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</si>
  <si>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</si>
  <si>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</si>
  <si>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</si>
  <si>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</si>
  <si>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</si>
  <si>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</si>
  <si>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</si>
  <si>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</si>
  <si>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</si>
  <si>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</si>
  <si>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</si>
  <si>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</si>
  <si>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</si>
  <si>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</si>
  <si>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</si>
  <si>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</si>
  <si>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</si>
  <si>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</si>
  <si>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</si>
  <si>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</si>
  <si>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</si>
  <si>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</si>
  <si>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</si>
  <si>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</si>
  <si>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</si>
  <si>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</si>
  <si>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</si>
  <si>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</si>
  <si>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</si>
  <si>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</si>
  <si>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</si>
  <si>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</si>
  <si>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</si>
  <si>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</si>
  <si>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</si>
  <si>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</si>
  <si>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</si>
  <si>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</si>
  <si>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</si>
  <si>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</si>
  <si>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</si>
  <si>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</si>
  <si>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</si>
  <si>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</si>
  <si>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</si>
  <si>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</si>
  <si>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</si>
  <si>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</si>
  <si>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</si>
  <si>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</si>
  <si>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</si>
  <si>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</si>
  <si>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</si>
  <si>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</si>
  <si>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</si>
  <si>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</si>
  <si>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</si>
  <si>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</si>
  <si>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</si>
  <si>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</si>
  <si>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</si>
  <si>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</si>
  <si>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</si>
  <si>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</si>
  <si>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</si>
  <si>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</si>
  <si>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</si>
  <si>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</si>
  <si>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</si>
  <si>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</si>
  <si>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</si>
  <si>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</si>
  <si>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</si>
  <si>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</si>
  <si>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</si>
  <si>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</si>
  <si>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</si>
  <si>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</si>
  <si>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</si>
  <si>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</si>
  <si>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</si>
  <si>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</si>
  <si>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</si>
  <si>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</si>
  <si>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</si>
  <si>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</si>
  <si>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</si>
  <si>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</si>
  <si>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</si>
  <si>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</si>
  <si>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</si>
  <si>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</si>
  <si>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</si>
  <si>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</si>
  <si>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</si>
  <si>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</si>
  <si>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</si>
  <si>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</si>
  <si>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</si>
  <si>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</si>
  <si>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</si>
  <si>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</si>
  <si>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</si>
  <si>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</si>
  <si>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</si>
  <si>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</si>
  <si>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</si>
  <si>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</si>
  <si>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</si>
  <si>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</si>
  <si>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</si>
  <si>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</si>
  <si>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</si>
  <si>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</si>
  <si>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</si>
  <si>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</si>
  <si>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</si>
  <si>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</si>
  <si>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</si>
  <si>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</si>
  <si>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</si>
  <si>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</si>
  <si>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</si>
  <si>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</si>
  <si>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</si>
  <si>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</si>
  <si>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</si>
  <si>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</si>
  <si>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</si>
  <si>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</si>
  <si>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</si>
  <si>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</si>
  <si>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</si>
  <si>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</si>
  <si>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</si>
  <si>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</si>
  <si>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</si>
  <si>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</si>
  <si>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</si>
  <si>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</si>
  <si>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</si>
  <si>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</si>
  <si>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</si>
  <si>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</si>
  <si>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</si>
  <si>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</si>
  <si>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</si>
  <si>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</si>
  <si>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</si>
  <si>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</si>
  <si>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</si>
  <si>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</si>
  <si>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</si>
  <si>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</si>
  <si>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</si>
  <si>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</si>
  <si>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</si>
  <si>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</si>
  <si>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</si>
  <si>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</si>
  <si>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</si>
  <si>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</si>
  <si>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</si>
  <si>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</si>
  <si>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</si>
  <si>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</si>
  <si>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</si>
  <si>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</si>
  <si>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</si>
  <si>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</si>
  <si>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</si>
  <si>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</si>
  <si>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</si>
  <si>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</si>
  <si>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</si>
  <si>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</si>
  <si>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</si>
  <si>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</si>
  <si>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</si>
  <si>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</si>
  <si>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</si>
  <si>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</si>
  <si>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</si>
  <si>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</si>
  <si>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</si>
  <si>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</si>
  <si>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</si>
  <si>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</si>
  <si>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</si>
  <si>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</si>
  <si>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</si>
  <si>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</si>
  <si>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</si>
  <si>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</si>
  <si>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</si>
  <si>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</si>
  <si>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</si>
  <si>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</si>
  <si>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</si>
  <si>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</si>
  <si>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</si>
  <si>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</si>
  <si>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</si>
  <si>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</si>
  <si>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</si>
  <si>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</si>
  <si>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</si>
  <si>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</si>
  <si>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</si>
  <si>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</si>
  <si>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</si>
  <si>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</si>
  <si>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</si>
  <si>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</si>
  <si>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</si>
  <si>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</si>
  <si>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</si>
  <si>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</si>
  <si>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</si>
  <si>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</si>
  <si>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</si>
  <si>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</si>
  <si>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</si>
  <si>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</si>
  <si>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</si>
  <si>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</si>
  <si>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</si>
  <si>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</si>
  <si>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</si>
  <si>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</si>
  <si>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</si>
  <si>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</si>
  <si>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</si>
  <si>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</si>
  <si>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</si>
  <si>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</si>
  <si>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</si>
  <si>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</si>
  <si>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</si>
  <si>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</si>
  <si>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</si>
  <si>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</si>
  <si>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</si>
  <si>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</si>
  <si>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</si>
  <si>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</si>
  <si>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</si>
  <si>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</si>
  <si>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</si>
  <si>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</si>
  <si>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</si>
  <si>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</si>
  <si>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</si>
  <si>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</si>
  <si>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</si>
  <si>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</si>
  <si>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</si>
  <si>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</si>
  <si>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</si>
  <si>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</si>
  <si>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</si>
  <si>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</si>
  <si>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</si>
  <si>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</si>
  <si>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</si>
  <si>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</si>
  <si>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</si>
  <si>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</si>
  <si>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</si>
  <si>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</si>
  <si>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</si>
  <si>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</si>
  <si>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</si>
  <si>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</si>
  <si>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</si>
  <si>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</si>
  <si>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</si>
  <si>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</si>
  <si>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</si>
  <si>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</si>
  <si>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</si>
  <si>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</si>
  <si>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</si>
  <si>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</si>
  <si>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</si>
  <si>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</si>
  <si>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</si>
  <si>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</si>
  <si>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</si>
  <si>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</si>
  <si>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</si>
  <si>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</si>
  <si>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</si>
  <si>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</si>
  <si>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</si>
  <si>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</si>
  <si>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</si>
  <si>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</si>
  <si>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</si>
  <si>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</si>
  <si>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</si>
  <si>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</si>
  <si>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</si>
  <si>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</si>
  <si>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</si>
  <si>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</si>
  <si>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</si>
  <si>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</si>
  <si>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</si>
  <si>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</si>
  <si>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</si>
  <si>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</si>
  <si>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</si>
  <si>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</si>
  <si>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</si>
  <si>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</si>
  <si>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</si>
  <si>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</si>
  <si>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</si>
  <si>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</si>
  <si>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</si>
  <si>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</si>
  <si>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</si>
  <si>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</si>
  <si>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</si>
  <si>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</si>
  <si>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</si>
  <si>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</si>
  <si>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</si>
  <si>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</si>
  <si>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</si>
  <si>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</si>
  <si>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</si>
  <si>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</si>
  <si>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</si>
  <si>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</si>
  <si>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</si>
  <si>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</si>
  <si>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</si>
  <si>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</si>
  <si>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</si>
  <si>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</si>
  <si>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</si>
  <si>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</si>
  <si>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</si>
  <si>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</si>
  <si>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</si>
  <si>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</si>
  <si>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</si>
  <si>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</si>
  <si>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</si>
  <si>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</si>
  <si>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</si>
  <si>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</si>
  <si>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</si>
  <si>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</si>
  <si>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</si>
  <si>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</si>
  <si>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</si>
  <si>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</si>
  <si>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</si>
  <si>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</si>
  <si>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</si>
  <si>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</si>
  <si>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</si>
  <si>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</si>
  <si>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</si>
  <si>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</si>
  <si>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</si>
  <si>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</si>
  <si>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</si>
  <si>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</si>
  <si>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</si>
  <si>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</si>
  <si>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</si>
  <si>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</si>
  <si>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</si>
  <si>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</si>
  <si>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</si>
  <si>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</si>
  <si>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</si>
  <si>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</si>
  <si>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</si>
  <si>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</si>
  <si>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</si>
  <si>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</si>
  <si>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</si>
  <si>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</si>
  <si>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</si>
  <si>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</si>
  <si>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</si>
  <si>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</si>
  <si>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</si>
  <si>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</si>
  <si>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</si>
  <si>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</si>
  <si>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</si>
  <si>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</si>
  <si>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</si>
  <si>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</si>
  <si>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</si>
  <si>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</si>
  <si>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</si>
  <si>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</si>
  <si>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</si>
  <si>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</si>
  <si>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</si>
  <si>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</si>
  <si>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</si>
  <si>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</si>
  <si>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</si>
  <si>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</si>
  <si>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</si>
  <si>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</si>
  <si>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</si>
  <si>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</si>
  <si>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</si>
  <si>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</si>
  <si>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</si>
  <si>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</si>
  <si>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</si>
  <si>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</si>
  <si>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</si>
  <si>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</si>
  <si>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</si>
  <si>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</si>
  <si>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</si>
  <si>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</si>
  <si>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</si>
  <si>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</si>
  <si>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</si>
  <si>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</si>
  <si>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</si>
  <si>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</si>
  <si>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</si>
  <si>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</si>
  <si>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</si>
  <si>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</si>
  <si>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</si>
  <si>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</si>
  <si>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</si>
  <si>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</si>
  <si>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</si>
  <si>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</si>
  <si>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</si>
  <si>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</si>
  <si>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</si>
  <si>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</si>
  <si>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</si>
  <si>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</si>
  <si>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</si>
  <si>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</si>
  <si>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</si>
  <si>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</si>
  <si>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</si>
  <si>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</si>
  <si>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</si>
  <si>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</si>
  <si>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</si>
  <si>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</si>
  <si>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</si>
  <si>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</si>
  <si>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</si>
  <si>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</si>
  <si>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</si>
  <si>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</si>
  <si>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</si>
  <si>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</si>
  <si>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</si>
  <si>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</si>
  <si>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</si>
  <si>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</si>
  <si>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</si>
  <si>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</si>
  <si>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</si>
  <si>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</si>
  <si>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</si>
  <si>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</si>
  <si>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</si>
  <si>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</si>
  <si>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</si>
  <si>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</si>
  <si>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</si>
  <si>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</si>
  <si>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</si>
  <si>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</si>
  <si>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</si>
  <si>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</si>
  <si>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</si>
  <si>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</si>
  <si>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</si>
  <si>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</si>
  <si>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</si>
  <si>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</si>
  <si>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</si>
  <si>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</si>
  <si>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</si>
  <si>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</si>
  <si>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</si>
  <si>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</si>
  <si>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</si>
  <si>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</si>
  <si>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</si>
  <si>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</si>
  <si>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</si>
  <si>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</si>
  <si>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</si>
  <si>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</si>
  <si>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</si>
  <si>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</si>
  <si>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</si>
  <si>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</si>
  <si>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</si>
  <si>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</si>
  <si>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</si>
  <si>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</si>
  <si>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</si>
  <si>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</si>
  <si>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</si>
  <si>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</si>
  <si>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</si>
  <si>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</si>
  <si>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</si>
  <si>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</si>
  <si>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</si>
  <si>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</si>
  <si>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</si>
  <si>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</si>
  <si>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</si>
  <si>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</si>
  <si>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</si>
  <si>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</si>
  <si>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</si>
  <si>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</si>
  <si>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</si>
  <si>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</si>
  <si>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</si>
  <si>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</si>
  <si>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</si>
  <si>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</si>
  <si>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</si>
  <si>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</si>
  <si>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</si>
  <si>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</si>
  <si>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</si>
  <si>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</si>
  <si>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</si>
  <si>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</si>
  <si>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</si>
  <si>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</si>
  <si>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</si>
  <si>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</si>
  <si>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</si>
  <si>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</si>
  <si>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</si>
  <si>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</si>
  <si>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</si>
  <si>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</si>
  <si>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</si>
  <si>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</si>
  <si>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</si>
  <si>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</si>
  <si>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</si>
  <si>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</si>
  <si>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</si>
  <si>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</si>
  <si>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</si>
  <si>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</si>
  <si>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</si>
  <si>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</si>
  <si>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</si>
  <si>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</si>
  <si>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</si>
  <si>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</si>
  <si>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</si>
  <si>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</si>
  <si>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</si>
  <si>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</si>
  <si>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</si>
  <si>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</si>
  <si>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</si>
  <si>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</si>
  <si>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</si>
  <si>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</si>
  <si>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</si>
  <si>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</si>
  <si>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</si>
  <si>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</si>
  <si>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</si>
  <si>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</si>
  <si>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</si>
  <si>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</si>
  <si>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</si>
  <si>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</si>
  <si>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</si>
  <si>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</si>
  <si>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</si>
  <si>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</si>
  <si>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</si>
  <si>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</si>
  <si>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</si>
  <si>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</si>
  <si>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</si>
  <si>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</si>
  <si>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</si>
  <si>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</si>
  <si>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</si>
  <si>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</si>
  <si>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</si>
  <si>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</si>
  <si>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</si>
  <si>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</si>
  <si>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</si>
  <si>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</si>
  <si>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</si>
  <si>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</si>
  <si>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</si>
  <si>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</si>
  <si>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</si>
  <si>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</si>
  <si>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</si>
  <si>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</si>
  <si>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</si>
  <si>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</si>
  <si>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</si>
  <si>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</si>
  <si>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</si>
  <si>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</si>
  <si>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</si>
  <si>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</si>
  <si>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</si>
  <si>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</si>
  <si>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</si>
  <si>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</si>
  <si>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</si>
  <si>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</si>
  <si>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</si>
  <si>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</si>
  <si>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</si>
  <si>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</si>
  <si>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</si>
  <si>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</si>
  <si>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</si>
  <si>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</si>
  <si>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</si>
  <si>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</si>
  <si>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</si>
  <si>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</si>
  <si>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</si>
  <si>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</si>
  <si>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</si>
  <si>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</si>
  <si>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</si>
  <si>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</si>
  <si>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</si>
  <si>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</si>
  <si>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</si>
  <si>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</si>
  <si>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</si>
  <si>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</si>
  <si>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</si>
  <si>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</si>
  <si>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</si>
  <si>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</si>
  <si>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</si>
  <si>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</si>
  <si>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</si>
  <si>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</si>
  <si>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</si>
  <si>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</si>
  <si>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</si>
  <si>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</si>
  <si>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</si>
  <si>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</si>
  <si>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</si>
  <si>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</si>
  <si>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</si>
  <si>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</si>
  <si>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</si>
  <si>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</si>
  <si>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</si>
  <si>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</si>
  <si>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</si>
  <si>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</si>
  <si>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</si>
  <si>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</si>
  <si>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</si>
  <si>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</si>
  <si>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</si>
  <si>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</si>
  <si>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</si>
  <si>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</si>
  <si>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</si>
  <si>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</si>
  <si>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</si>
  <si>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</si>
  <si>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</si>
  <si>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</si>
  <si>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</si>
  <si>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</si>
  <si>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</si>
  <si>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</si>
  <si>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</si>
  <si>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</si>
  <si>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</si>
  <si>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</si>
  <si>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</si>
  <si>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</si>
  <si>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</si>
  <si>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</si>
  <si>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</si>
  <si>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</si>
  <si>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</si>
  <si>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</si>
  <si>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</si>
  <si>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</si>
  <si>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</si>
  <si>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</si>
  <si>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</si>
  <si>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</si>
  <si>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</si>
  <si>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</si>
  <si>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</si>
  <si>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</si>
  <si>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</si>
  <si>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</si>
  <si>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</si>
  <si>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</si>
  <si>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</si>
  <si>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</si>
  <si>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</si>
  <si>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</si>
  <si>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</si>
  <si>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</si>
  <si>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</si>
  <si>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</si>
  <si>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</si>
  <si>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</si>
  <si>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</si>
  <si>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</si>
  <si>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</si>
  <si>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</si>
  <si>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</si>
  <si>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</si>
  <si>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</si>
  <si>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</si>
  <si>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</si>
  <si>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</si>
  <si>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</si>
  <si>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</si>
  <si>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</si>
  <si>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</si>
  <si>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</si>
  <si>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</si>
  <si>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</si>
  <si>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</si>
  <si>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</si>
  <si>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</si>
  <si>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</si>
  <si>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</si>
  <si>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</si>
  <si>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</si>
  <si>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</si>
  <si>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</si>
  <si>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</si>
  <si>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</si>
  <si>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</si>
  <si>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</si>
  <si>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</si>
  <si>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</si>
  <si>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</si>
  <si>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</si>
  <si>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</si>
  <si>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</si>
  <si>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</si>
  <si>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</si>
  <si>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</si>
  <si>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</si>
  <si>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</si>
  <si>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</si>
  <si>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</si>
  <si>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</si>
  <si>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</si>
  <si>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</si>
  <si>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</si>
  <si>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</si>
  <si>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</si>
  <si>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</si>
  <si>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</si>
  <si>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</si>
  <si>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</si>
  <si>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</si>
  <si>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</si>
  <si>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</si>
  <si>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</si>
  <si>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</si>
  <si>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</si>
  <si>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</si>
  <si>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</si>
  <si>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</si>
  <si>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</si>
  <si>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</si>
  <si>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</si>
  <si>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</si>
  <si>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</si>
  <si>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</si>
  <si>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</si>
  <si>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</si>
  <si>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</si>
  <si>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</si>
  <si>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</si>
  <si>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</si>
  <si>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</si>
  <si>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</si>
  <si>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</si>
  <si>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</si>
  <si>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</si>
  <si>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</si>
  <si>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</si>
  <si>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</si>
  <si>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</si>
  <si>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</si>
  <si>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</si>
  <si>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</si>
  <si>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</si>
  <si>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</si>
  <si>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</si>
  <si>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</si>
  <si>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</si>
  <si>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</si>
  <si>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</si>
  <si>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</si>
  <si>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</si>
  <si>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</si>
  <si>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</si>
  <si>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</si>
  <si>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</si>
  <si>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</si>
  <si>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</si>
  <si>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</si>
  <si>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</si>
  <si>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</si>
  <si>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</si>
  <si>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</si>
  <si>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</si>
  <si>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</si>
  <si>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</si>
  <si>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</si>
  <si>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</si>
  <si>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</si>
  <si>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</si>
  <si>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</si>
  <si>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</si>
  <si>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</si>
  <si>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</si>
  <si>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</si>
  <si>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</si>
  <si>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</si>
  <si>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</si>
  <si>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</si>
  <si>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</si>
  <si>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</si>
  <si>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</si>
  <si>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</si>
  <si>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</si>
  <si>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</si>
  <si>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</si>
  <si>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</si>
  <si>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</si>
  <si>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</si>
  <si>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</si>
  <si>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</si>
  <si>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</si>
  <si>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</si>
  <si>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</si>
  <si>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</si>
  <si>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</si>
  <si>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</si>
  <si>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</si>
  <si>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</si>
  <si>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</si>
  <si>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</si>
  <si>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</si>
  <si>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</si>
  <si>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</si>
  <si>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</si>
  <si>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</si>
  <si>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</si>
  <si>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</si>
  <si>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</si>
  <si>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</si>
  <si>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</si>
  <si>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</si>
  <si>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</si>
  <si>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</si>
  <si>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</si>
  <si>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</si>
  <si>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</si>
  <si>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</si>
  <si>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</si>
  <si>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</si>
  <si>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</si>
  <si>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</si>
  <si>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</si>
  <si>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</si>
  <si>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</si>
  <si>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</si>
  <si>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</si>
  <si>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</si>
  <si>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</si>
  <si>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</si>
  <si>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</si>
  <si>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</si>
  <si>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</si>
  <si>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</si>
  <si>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</si>
  <si>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</si>
  <si>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</si>
  <si>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</si>
  <si>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</si>
  <si>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</si>
  <si>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</si>
  <si>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</si>
  <si>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</si>
  <si>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</si>
  <si>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</si>
  <si>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</si>
  <si>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</si>
  <si>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</si>
  <si>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</si>
  <si>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</si>
  <si>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</si>
  <si>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</si>
  <si>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</si>
  <si>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</si>
  <si>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</si>
  <si>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</si>
  <si>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</si>
  <si>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</si>
  <si>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</si>
  <si>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</si>
  <si>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</si>
  <si>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</si>
  <si>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</si>
  <si>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</si>
  <si>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</si>
  <si>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</si>
  <si>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</si>
  <si>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</si>
  <si>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</si>
  <si>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</si>
  <si>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</si>
  <si>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</si>
  <si>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</si>
  <si>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</si>
  <si>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</si>
  <si>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</si>
  <si>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</si>
  <si>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</si>
  <si>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</si>
  <si>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</si>
  <si>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</si>
  <si>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</si>
  <si>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</si>
  <si>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</si>
  <si>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</si>
  <si>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</si>
  <si>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</si>
  <si>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</si>
  <si>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</si>
  <si>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</si>
  <si>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</si>
  <si>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</si>
  <si>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</si>
  <si>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</si>
  <si>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</si>
  <si>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</si>
  <si>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</si>
  <si>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</si>
  <si>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</si>
  <si>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</si>
  <si>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</si>
  <si>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</si>
  <si>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</si>
  <si>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</si>
  <si>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</si>
  <si>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</si>
  <si>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</si>
  <si>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</si>
  <si>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</si>
  <si>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</si>
  <si>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</si>
  <si>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</si>
  <si>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</si>
  <si>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</si>
  <si>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</si>
  <si>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</si>
  <si>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</si>
  <si>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</si>
  <si>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</si>
  <si>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</si>
  <si>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</si>
  <si>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</si>
  <si>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</si>
  <si>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</si>
  <si>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</si>
  <si>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</si>
  <si>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</si>
  <si>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</si>
  <si>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</si>
  <si>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</si>
  <si>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</si>
  <si>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</si>
  <si>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</si>
  <si>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</si>
  <si>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</si>
  <si>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</si>
  <si>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</si>
  <si>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</si>
  <si>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</si>
  <si>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</si>
  <si>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</si>
  <si>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</si>
  <si>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</si>
  <si>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</si>
  <si>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</si>
  <si>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</si>
  <si>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</si>
  <si>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</si>
  <si>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</si>
  <si>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</si>
  <si>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</si>
  <si>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</si>
  <si>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</si>
  <si>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</si>
  <si>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</si>
  <si>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</si>
  <si>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</si>
  <si>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</si>
  <si>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</si>
  <si>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</si>
  <si>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</si>
  <si>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</si>
  <si>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</si>
  <si>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</si>
  <si>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</si>
  <si>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</si>
  <si>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</si>
  <si>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</si>
  <si>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</si>
  <si>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</si>
  <si>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</si>
  <si>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</si>
  <si>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</si>
  <si>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</si>
  <si>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</si>
  <si>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</si>
  <si>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</si>
  <si>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</si>
  <si>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</si>
  <si>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</si>
  <si>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</si>
  <si>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</si>
  <si>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</si>
  <si>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</si>
  <si>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</si>
  <si>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</si>
  <si>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</si>
  <si>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</si>
  <si>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</si>
  <si>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</si>
  <si>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</si>
  <si>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</si>
  <si>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</si>
  <si>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</si>
  <si>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</si>
  <si>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</si>
  <si>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</si>
  <si>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</si>
  <si>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</si>
  <si>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</si>
  <si>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</si>
  <si>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</si>
  <si>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</si>
  <si>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</si>
  <si>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</si>
  <si>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</si>
  <si>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</si>
  <si>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</si>
  <si>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</si>
  <si>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</si>
  <si>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</si>
  <si>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</si>
  <si>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</si>
  <si>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</si>
  <si>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</si>
  <si>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</si>
  <si>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</si>
  <si>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</si>
  <si>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</si>
  <si>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</si>
  <si>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</si>
  <si>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</si>
  <si>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</si>
  <si>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</si>
  <si>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</si>
  <si>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</si>
  <si>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</si>
  <si>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</si>
  <si>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</si>
  <si>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</si>
  <si>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</si>
  <si>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</si>
  <si>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</si>
  <si>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</si>
  <si>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</si>
  <si>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</si>
  <si>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</si>
  <si>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</si>
  <si>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</si>
  <si>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</si>
  <si>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</si>
  <si>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</si>
  <si>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</si>
  <si>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</si>
  <si>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</si>
  <si>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</si>
  <si>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</si>
  <si>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</si>
  <si>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</si>
  <si>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</si>
  <si>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</si>
  <si>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</si>
  <si>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</si>
  <si>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</si>
  <si>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</si>
  <si>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</si>
  <si>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</si>
  <si>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</si>
  <si>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</si>
  <si>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</si>
  <si>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</si>
  <si>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</si>
  <si>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</si>
  <si>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</si>
  <si>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</si>
  <si>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</si>
  <si>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</si>
  <si>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</si>
  <si>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</si>
  <si>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</si>
  <si>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</si>
  <si>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</si>
  <si>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</si>
  <si>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</si>
  <si>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</si>
  <si>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</si>
  <si>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</si>
  <si>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</si>
  <si>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</si>
  <si>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</si>
  <si>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</si>
  <si>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</si>
  <si>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</si>
  <si>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</si>
  <si>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</si>
  <si>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</si>
  <si>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</si>
  <si>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</si>
  <si>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</si>
  <si>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</si>
  <si>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</si>
  <si>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</si>
  <si>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</si>
  <si>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</si>
  <si>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</si>
  <si>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</si>
  <si>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</si>
  <si>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</si>
  <si>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</si>
  <si>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</si>
  <si>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</si>
  <si>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</si>
  <si>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</si>
  <si>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</si>
  <si>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</si>
  <si>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</si>
  <si>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</si>
  <si>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</si>
  <si>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</si>
  <si>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</si>
  <si>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</si>
  <si>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</si>
  <si>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</si>
  <si>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</si>
  <si>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</si>
  <si>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</si>
  <si>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</si>
  <si>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</si>
  <si>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</si>
  <si>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</si>
  <si>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</si>
  <si>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</si>
  <si>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</si>
  <si>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</si>
  <si>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</si>
  <si>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</si>
  <si>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</si>
  <si>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</si>
  <si>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</si>
  <si>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</si>
  <si>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</si>
  <si>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</si>
  <si>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</si>
  <si>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</si>
  <si>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</si>
  <si>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</si>
  <si>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</si>
  <si>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</si>
  <si>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</si>
  <si>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</si>
  <si>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</si>
  <si>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</si>
  <si>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</si>
  <si>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</si>
  <si>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</si>
  <si>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</si>
  <si>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</si>
  <si>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</si>
  <si>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</si>
  <si>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</si>
  <si>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</si>
  <si>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</si>
  <si>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</si>
  <si>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</si>
  <si>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</si>
  <si>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</si>
  <si>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</si>
  <si>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</si>
  <si>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</si>
  <si>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</si>
  <si>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</si>
  <si>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</si>
  <si>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</si>
  <si>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</si>
  <si>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</si>
  <si>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</si>
  <si>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</si>
  <si>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</si>
  <si>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</si>
  <si>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</si>
  <si>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</si>
  <si>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</si>
  <si>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</si>
  <si>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</si>
  <si>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</si>
  <si>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</si>
  <si>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</si>
  <si>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</si>
  <si>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</si>
  <si>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</si>
  <si>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</si>
  <si>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</si>
  <si>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</si>
  <si>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</si>
  <si>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</si>
  <si>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</si>
  <si>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</si>
  <si>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</si>
  <si>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</si>
  <si>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</si>
  <si>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</si>
  <si>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</si>
  <si>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</si>
  <si>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</si>
  <si>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</si>
  <si>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</si>
  <si>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</si>
  <si>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</si>
  <si>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</si>
  <si>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</si>
  <si>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</si>
  <si>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</si>
  <si>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</si>
  <si>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</si>
  <si>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</si>
  <si>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</si>
  <si>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</si>
  <si>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</si>
  <si>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</si>
  <si>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</si>
  <si>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</si>
  <si>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</si>
  <si>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</si>
  <si>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</si>
  <si>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</si>
  <si>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</si>
  <si>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</si>
  <si>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</si>
  <si>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</si>
  <si>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</si>
  <si>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</si>
  <si>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</si>
  <si>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</si>
  <si>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</si>
  <si>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</si>
  <si>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</si>
  <si>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</si>
  <si>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</si>
  <si>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</si>
  <si>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</si>
  <si>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</si>
  <si>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</si>
  <si>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</si>
  <si>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</si>
  <si>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</si>
  <si>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</si>
  <si>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</si>
  <si>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</si>
  <si>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</si>
  <si>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</si>
  <si>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</si>
  <si>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</si>
  <si>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</si>
  <si>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</si>
  <si>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</si>
  <si>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</si>
  <si>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</si>
  <si>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</si>
  <si>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</si>
  <si>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</si>
  <si>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</si>
  <si>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</si>
  <si>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</si>
  <si>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</si>
  <si>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</si>
  <si>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</si>
  <si>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</si>
  <si>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</si>
  <si>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</si>
  <si>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</si>
  <si>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</si>
  <si>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</si>
  <si>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</si>
  <si>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</si>
  <si>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</si>
  <si>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</si>
  <si>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</si>
  <si>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</si>
  <si>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</si>
  <si>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</si>
  <si>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</si>
  <si>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</si>
  <si>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</si>
  <si>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</si>
  <si>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</si>
  <si>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</si>
  <si>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</si>
  <si>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</si>
  <si>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</si>
  <si>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</si>
  <si>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</si>
  <si>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</si>
  <si>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</si>
  <si>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</si>
  <si>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</si>
  <si>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</si>
  <si>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</si>
  <si>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</si>
  <si>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</si>
  <si>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</si>
  <si>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</si>
  <si>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</si>
  <si>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</si>
  <si>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</si>
  <si>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</si>
  <si>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</si>
  <si>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</si>
  <si>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</si>
  <si>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</si>
  <si>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</si>
  <si>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</si>
  <si>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</si>
  <si>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</si>
  <si>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</si>
  <si>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</si>
  <si>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</si>
  <si>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</si>
  <si>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</si>
  <si>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</si>
  <si>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</si>
  <si>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</si>
  <si>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</si>
  <si>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</si>
  <si>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</si>
  <si>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</si>
  <si>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</si>
  <si>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</si>
  <si>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</si>
  <si>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</si>
  <si>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</si>
  <si>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</si>
  <si>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</si>
  <si>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</si>
  <si>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</si>
  <si>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</si>
  <si>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</si>
  <si>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</si>
  <si>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</si>
  <si>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</si>
  <si>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</si>
  <si>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</si>
  <si>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</si>
  <si>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</si>
  <si>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</si>
  <si>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</si>
  <si>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</si>
  <si>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</si>
  <si>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</si>
  <si>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</si>
  <si>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</si>
  <si>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</si>
  <si>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</si>
  <si>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</si>
  <si>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</si>
  <si>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</si>
  <si>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</si>
  <si>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</si>
  <si>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</si>
  <si>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</si>
  <si>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</si>
  <si>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</si>
  <si>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</si>
  <si>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</si>
  <si>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</si>
  <si>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</si>
  <si>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</si>
  <si>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</si>
  <si>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</si>
  <si>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</si>
  <si>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</si>
  <si>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</si>
  <si>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</si>
  <si>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</si>
  <si>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</si>
  <si>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</si>
  <si>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</si>
  <si>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</si>
  <si>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</si>
  <si>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</si>
  <si>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</si>
  <si>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</si>
  <si>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</si>
  <si>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</si>
  <si>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</si>
  <si>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</si>
  <si>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</si>
  <si>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</si>
  <si>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</si>
  <si>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</si>
  <si>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</si>
  <si>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</si>
  <si>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</si>
  <si>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</si>
  <si>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</si>
  <si>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</si>
  <si>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</si>
  <si>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</si>
  <si>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</si>
  <si>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</si>
  <si>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</si>
  <si>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</si>
  <si>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</si>
  <si>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</si>
  <si>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</si>
  <si>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</si>
  <si>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</si>
  <si>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</si>
  <si>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</si>
  <si>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</si>
  <si>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</si>
  <si>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</si>
  <si>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</si>
  <si>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</si>
  <si>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</si>
  <si>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</si>
  <si>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</si>
  <si>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</si>
  <si>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</si>
  <si>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</si>
  <si>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</si>
  <si>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</si>
  <si>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</si>
  <si>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</si>
  <si>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</si>
  <si>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</si>
  <si>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</si>
  <si>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</si>
  <si>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</si>
  <si>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</si>
  <si>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</si>
  <si>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</si>
  <si>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</si>
  <si>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</si>
  <si>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</si>
  <si>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</si>
  <si>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</si>
  <si>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</si>
  <si>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</si>
  <si>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</si>
  <si>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</si>
  <si>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</si>
  <si>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</si>
  <si>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</si>
  <si>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</si>
  <si>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</si>
  <si>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</si>
  <si>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</si>
  <si>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</si>
  <si>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</si>
  <si>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</si>
  <si>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</si>
  <si>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</si>
  <si>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</si>
  <si>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</si>
  <si>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</si>
  <si>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</si>
  <si>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</si>
  <si>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</si>
  <si>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</si>
  <si>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</si>
  <si>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</si>
  <si>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</si>
  <si>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</si>
  <si>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</si>
  <si>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</si>
  <si>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</si>
  <si>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</si>
  <si>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</si>
  <si>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</si>
  <si>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</si>
  <si>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</si>
  <si>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</si>
  <si>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</si>
  <si>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</si>
  <si>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</si>
  <si>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</si>
  <si>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</si>
  <si>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</si>
  <si>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</si>
  <si>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</si>
  <si>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</si>
  <si>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</si>
  <si>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</si>
  <si>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</si>
  <si>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</si>
  <si>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</si>
  <si>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</si>
  <si>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</si>
  <si>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</si>
  <si>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</si>
  <si>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</si>
  <si>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</si>
  <si>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</si>
  <si>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</si>
  <si>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</si>
  <si>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</si>
  <si>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</si>
  <si>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</si>
  <si>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</si>
  <si>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</si>
  <si>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</si>
  <si>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</si>
  <si>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</si>
  <si>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</si>
  <si>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</si>
  <si>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</si>
  <si>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</si>
  <si>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</si>
  <si>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</si>
  <si>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</si>
  <si>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</si>
  <si>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</si>
  <si>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</si>
  <si>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</si>
  <si>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</si>
  <si>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</si>
  <si>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</si>
  <si>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</si>
  <si>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</si>
  <si>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</si>
  <si>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</si>
  <si>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</si>
  <si>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</si>
  <si>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</si>
  <si>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</si>
  <si>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</si>
  <si>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</si>
  <si>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</si>
  <si>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</si>
  <si>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</si>
  <si>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</si>
  <si>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</si>
  <si>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</si>
  <si>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</si>
  <si>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</si>
  <si>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</si>
  <si>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</si>
  <si>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</si>
  <si>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</si>
  <si>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</si>
  <si>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</si>
  <si>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</si>
  <si>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</si>
  <si>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</si>
  <si>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</si>
  <si>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</si>
  <si>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</si>
  <si>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</si>
  <si>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</si>
  <si>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</si>
  <si>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</si>
  <si>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</si>
  <si>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</si>
  <si>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</si>
  <si>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</si>
  <si>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</si>
  <si>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</si>
  <si>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</si>
  <si>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</si>
  <si>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</si>
  <si>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</si>
  <si>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</si>
  <si>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</si>
  <si>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</si>
  <si>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</si>
  <si>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</si>
  <si>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</si>
  <si>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</si>
  <si>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</si>
  <si>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</si>
  <si>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</si>
  <si>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</si>
  <si>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</si>
  <si>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</si>
  <si>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</si>
  <si>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</si>
  <si>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</si>
  <si>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</si>
  <si>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</si>
  <si>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</si>
  <si>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</si>
  <si>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</si>
  <si>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</si>
  <si>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</si>
  <si>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</si>
  <si>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</si>
  <si>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</si>
  <si>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</si>
  <si>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</si>
  <si>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</si>
  <si>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</si>
  <si>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</si>
  <si>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</si>
  <si>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</si>
  <si>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</si>
  <si>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</si>
  <si>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</si>
  <si>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</si>
  <si>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</si>
  <si>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</si>
  <si>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</si>
  <si>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</si>
  <si>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</si>
  <si>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</si>
  <si>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</si>
  <si>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</si>
  <si>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</si>
  <si>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</si>
  <si>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</si>
  <si>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</si>
  <si>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</si>
  <si>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</si>
  <si>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</si>
  <si>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</si>
  <si>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</si>
  <si>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</si>
  <si>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</si>
  <si>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</si>
  <si>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</si>
  <si>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</si>
  <si>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</si>
  <si>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</si>
  <si>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</si>
  <si>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</si>
  <si>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</si>
  <si>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</si>
  <si>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</si>
  <si>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</si>
  <si>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</si>
  <si>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</si>
  <si>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</si>
  <si>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</si>
  <si>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</si>
  <si>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</si>
  <si>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</si>
  <si>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</si>
  <si>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</si>
  <si>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</si>
  <si>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</si>
  <si>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</si>
  <si>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</si>
  <si>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</si>
  <si>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</si>
  <si>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</si>
  <si>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</si>
  <si>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</si>
  <si>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</si>
  <si>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</si>
  <si>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</si>
  <si>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</si>
  <si>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</si>
  <si>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</si>
  <si>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</si>
  <si>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</si>
  <si>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</si>
  <si>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</si>
  <si>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</si>
  <si>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</si>
  <si>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</si>
  <si>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</si>
  <si>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</si>
  <si>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</si>
  <si>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</si>
  <si>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</si>
  <si>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</si>
  <si>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</si>
  <si>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</si>
  <si>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</si>
  <si>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</si>
  <si>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</si>
  <si>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</si>
  <si>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</si>
  <si>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</si>
  <si>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</si>
  <si>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</si>
  <si>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</si>
  <si>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</si>
  <si>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</si>
  <si>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</si>
  <si>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</si>
  <si>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</si>
  <si>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</si>
  <si>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</si>
  <si>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</si>
  <si>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</si>
  <si>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</si>
  <si>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</si>
  <si>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</si>
  <si>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</si>
  <si>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</si>
  <si>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</si>
  <si>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</si>
  <si>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</si>
  <si>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</si>
  <si>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</si>
  <si>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</si>
  <si>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</si>
  <si>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</si>
  <si>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</si>
  <si>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</si>
  <si>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</si>
  <si>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</si>
  <si>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</si>
  <si>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</si>
  <si>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</si>
  <si>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</si>
  <si>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</si>
  <si>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</si>
  <si>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</si>
  <si>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</si>
  <si>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</si>
  <si>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</si>
  <si>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</si>
  <si>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</si>
  <si>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</si>
  <si>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</si>
  <si>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</si>
  <si>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</si>
  <si>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</si>
  <si>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</si>
  <si>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</si>
  <si>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</si>
  <si>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</si>
  <si>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</si>
  <si>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</si>
  <si>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</si>
  <si>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</si>
  <si>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</si>
  <si>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</si>
  <si>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</si>
  <si>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</si>
  <si>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</si>
  <si>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</si>
  <si>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</si>
  <si>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</si>
  <si>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</si>
  <si>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</si>
  <si>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</si>
  <si>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</si>
  <si>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</si>
  <si>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</si>
  <si>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</si>
  <si>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</si>
  <si>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</si>
  <si>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</si>
  <si>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</si>
  <si>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</si>
  <si>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</si>
  <si>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</si>
  <si>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</si>
  <si>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</si>
  <si>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</si>
  <si>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</si>
  <si>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</si>
  <si>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</si>
  <si>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</si>
  <si>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</si>
  <si>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</si>
  <si>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</si>
  <si>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</si>
  <si>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</si>
  <si>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</si>
  <si>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</si>
  <si>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</si>
  <si>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</si>
  <si>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</si>
  <si>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</si>
  <si>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</si>
  <si>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</si>
  <si>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</si>
  <si>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</si>
  <si>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</si>
  <si>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</si>
  <si>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</si>
  <si>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</si>
  <si>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</si>
  <si>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</si>
  <si>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</si>
  <si>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</si>
  <si>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</si>
  <si>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</si>
  <si>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</si>
  <si>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</si>
  <si>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</si>
  <si>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</si>
  <si>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</si>
  <si>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</si>
  <si>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</si>
  <si>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</si>
  <si>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</si>
  <si>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</si>
  <si>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</si>
  <si>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</si>
  <si>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</si>
  <si>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</si>
  <si>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</si>
  <si>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</si>
  <si>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</si>
  <si>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</si>
  <si>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</si>
  <si>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</si>
  <si>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</si>
  <si>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</si>
  <si>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</si>
  <si>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</si>
  <si>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</si>
  <si>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</si>
  <si>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</si>
  <si>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</si>
  <si>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</si>
  <si>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</si>
  <si>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</si>
  <si>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</si>
  <si>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</si>
  <si>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</si>
  <si>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</si>
  <si>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</si>
  <si>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</si>
  <si>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</si>
  <si>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</si>
  <si>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</si>
  <si>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</si>
  <si>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</si>
  <si>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</si>
  <si>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</si>
  <si>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</si>
  <si>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</si>
  <si>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</si>
  <si>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</si>
  <si>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</si>
  <si>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</si>
  <si>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</si>
  <si>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</si>
  <si>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</si>
  <si>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</si>
  <si>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</si>
  <si>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</si>
  <si>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</si>
  <si>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</si>
  <si>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</si>
  <si>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</si>
  <si>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</si>
  <si>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</si>
  <si>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</si>
  <si>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</si>
  <si>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</si>
  <si>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</si>
  <si>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</si>
  <si>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</si>
  <si>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</si>
  <si>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</si>
  <si>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</si>
  <si>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</si>
  <si>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</si>
  <si>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</si>
  <si>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</si>
  <si>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</si>
  <si>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</si>
  <si>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</si>
  <si>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</si>
  <si>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</si>
  <si>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</si>
  <si>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</si>
  <si>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</si>
  <si>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</si>
  <si>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</si>
  <si>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</si>
  <si>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</si>
  <si>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</si>
  <si>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</si>
  <si>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</si>
  <si>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</si>
  <si>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</si>
  <si>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</si>
  <si>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</si>
  <si>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</si>
  <si>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</si>
  <si>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</si>
  <si>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</si>
  <si>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</si>
  <si>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</si>
  <si>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</si>
  <si>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</si>
  <si>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</si>
  <si>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</si>
  <si>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</si>
  <si>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</si>
  <si>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</si>
  <si>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</si>
  <si>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</si>
  <si>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</si>
  <si>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</si>
  <si>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</si>
  <si>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</si>
  <si>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</si>
  <si>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</si>
  <si>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</si>
  <si>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</si>
  <si>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</si>
  <si>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</si>
  <si>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</si>
  <si>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</si>
  <si>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</si>
  <si>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</si>
  <si>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</si>
  <si>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</si>
  <si>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</si>
  <si>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</si>
  <si>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</si>
  <si>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</si>
  <si>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</si>
  <si>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</si>
  <si>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</si>
  <si>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</si>
  <si>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</si>
  <si>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</si>
  <si>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</si>
  <si>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</si>
  <si>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</si>
  <si>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</si>
  <si>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</si>
  <si>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</si>
  <si>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</si>
  <si>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</si>
  <si>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</si>
  <si>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</si>
  <si>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</si>
  <si>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</si>
  <si>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</si>
  <si>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</si>
  <si>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</si>
  <si>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</si>
  <si>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</si>
  <si>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</si>
  <si>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</si>
  <si>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</si>
  <si>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</si>
  <si>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</si>
  <si>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</si>
  <si>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</si>
  <si>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</si>
  <si>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</si>
  <si>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</si>
  <si>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</si>
  <si>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</si>
  <si>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</si>
  <si>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</si>
  <si>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</si>
  <si>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</si>
  <si>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</si>
  <si>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</si>
  <si>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</si>
  <si>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</si>
  <si>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</si>
  <si>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</si>
  <si>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</si>
  <si>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</si>
  <si>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</si>
  <si>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</si>
  <si>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</si>
  <si>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</si>
  <si>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</si>
  <si>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</si>
  <si>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</si>
  <si>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</si>
  <si>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</si>
  <si>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</si>
  <si>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</si>
  <si>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</si>
  <si>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</si>
  <si>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</si>
  <si>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</si>
  <si>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</si>
  <si>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</si>
  <si>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</si>
  <si>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</si>
  <si>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</si>
  <si>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</si>
  <si>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</si>
  <si>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</si>
  <si>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</si>
  <si>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</si>
  <si>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</si>
  <si>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</si>
  <si>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</si>
  <si>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</si>
  <si>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</si>
  <si>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</si>
  <si>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</si>
  <si>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</si>
  <si>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</si>
  <si>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</si>
  <si>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</si>
  <si>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</si>
  <si>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</si>
  <si>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</si>
  <si>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</si>
  <si>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</si>
  <si>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</si>
  <si>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</si>
  <si>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</si>
  <si>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</si>
  <si>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</si>
  <si>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</si>
  <si>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</si>
  <si>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</si>
  <si>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</si>
  <si>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</si>
  <si>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</si>
  <si>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</si>
  <si>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</si>
  <si>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</si>
  <si>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</si>
  <si>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</si>
  <si>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</si>
  <si>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</si>
  <si>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</si>
  <si>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</si>
  <si>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</si>
  <si>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</si>
  <si>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</si>
  <si>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</si>
  <si>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</si>
  <si>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</si>
  <si>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</si>
  <si>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</si>
  <si>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</si>
  <si>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</si>
  <si>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</si>
  <si>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</si>
  <si>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</si>
  <si>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</si>
  <si>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</si>
  <si>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</si>
  <si>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</si>
  <si>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</si>
  <si>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</si>
  <si>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</si>
  <si>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</si>
  <si>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</si>
  <si>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</si>
  <si>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</si>
  <si>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</si>
  <si>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</si>
  <si>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</si>
  <si>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</si>
  <si>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</si>
  <si>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</si>
  <si>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</si>
  <si>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</si>
  <si>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</si>
  <si>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</si>
  <si>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</si>
  <si>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</si>
  <si>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</si>
  <si>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</si>
  <si>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</si>
  <si>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</si>
  <si>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</si>
  <si>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</si>
  <si>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</si>
  <si>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</si>
  <si>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</si>
  <si>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</si>
  <si>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</si>
  <si>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</si>
  <si>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</si>
  <si>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</si>
  <si>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</si>
  <si>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</si>
  <si>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</si>
  <si>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</si>
  <si>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</si>
  <si>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</si>
  <si>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</si>
  <si>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</si>
  <si>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</si>
  <si>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</si>
  <si>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</si>
  <si>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</si>
  <si>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</si>
  <si>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</si>
  <si>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</si>
  <si>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</si>
  <si>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</si>
  <si>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</si>
  <si>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</si>
  <si>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</si>
  <si>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</si>
  <si>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</si>
  <si>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</si>
  <si>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</si>
  <si>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</si>
  <si>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</si>
  <si>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</si>
  <si>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</si>
  <si>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</si>
  <si>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</si>
  <si>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</si>
  <si>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</si>
  <si>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</si>
  <si>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</si>
  <si>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</si>
  <si>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</si>
  <si>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</si>
  <si>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</si>
  <si>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</si>
  <si>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</si>
  <si>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</si>
  <si>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</si>
  <si>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</si>
  <si>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</si>
  <si>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</si>
  <si>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</si>
  <si>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</si>
  <si>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</si>
  <si>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</si>
  <si>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</si>
  <si>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</si>
  <si>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</si>
  <si>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</si>
  <si>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</si>
  <si>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</si>
  <si>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</si>
  <si>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</si>
  <si>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</si>
  <si>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</si>
  <si>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</si>
  <si>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</si>
  <si>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</si>
  <si>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</si>
  <si>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</si>
  <si>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</si>
  <si>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</si>
  <si>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</si>
  <si>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</si>
  <si>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</si>
  <si>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</si>
  <si>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</si>
  <si>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</si>
  <si>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</si>
  <si>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</si>
  <si>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</si>
  <si>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</si>
  <si>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</si>
  <si>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</si>
  <si>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</si>
  <si>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</si>
  <si>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</si>
  <si>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</si>
  <si>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</si>
  <si>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</si>
  <si>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</si>
  <si>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</si>
  <si>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</si>
  <si>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</si>
  <si>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</si>
  <si>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</si>
  <si>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</si>
  <si>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</si>
  <si>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</si>
  <si>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</si>
  <si>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</si>
  <si>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</si>
  <si>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</si>
  <si>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</si>
  <si>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</si>
  <si>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</si>
  <si>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</si>
  <si>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</si>
  <si>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</si>
  <si>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</si>
  <si>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</si>
  <si>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</si>
  <si>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</si>
  <si>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</si>
  <si>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</si>
  <si>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</si>
  <si>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</si>
  <si>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</si>
  <si>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</si>
  <si>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</si>
  <si>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</si>
  <si>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</si>
  <si>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</si>
  <si>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</si>
  <si>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</si>
  <si>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</si>
  <si>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</si>
  <si>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</si>
  <si>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</si>
  <si>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</si>
  <si>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</si>
  <si>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</si>
  <si>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</si>
  <si>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</si>
  <si>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</si>
  <si>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</si>
  <si>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</si>
  <si>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</si>
  <si>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</si>
  <si>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</si>
  <si>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</si>
  <si>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</si>
  <si>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</si>
  <si>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</si>
  <si>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</si>
  <si>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</si>
  <si>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</si>
  <si>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</si>
  <si>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</si>
  <si>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</si>
  <si>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</si>
  <si>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</si>
  <si>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</si>
  <si>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</si>
  <si>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</si>
  <si>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</si>
  <si>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</si>
  <si>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</si>
  <si>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</si>
  <si>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</si>
  <si>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</si>
  <si>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</si>
  <si>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</si>
  <si>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</si>
  <si>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</si>
  <si>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</si>
  <si>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</si>
  <si>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</si>
  <si>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</si>
  <si>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</si>
  <si>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</si>
  <si>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</si>
  <si>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</si>
  <si>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</si>
  <si>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</si>
  <si>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</si>
  <si>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</si>
  <si>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</si>
  <si>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</si>
  <si>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</si>
  <si>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</si>
  <si>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</si>
  <si>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</si>
  <si>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</si>
  <si>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</si>
  <si>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</si>
  <si>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</si>
  <si>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</si>
  <si>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</si>
  <si>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</si>
  <si>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</si>
  <si>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</si>
  <si>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</si>
  <si>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</si>
  <si>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</si>
  <si>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</si>
  <si>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</si>
  <si>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</si>
  <si>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</si>
  <si>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</si>
  <si>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</si>
  <si>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</si>
  <si>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</si>
  <si>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</si>
  <si>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</si>
  <si>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</si>
  <si>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</si>
  <si>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</si>
  <si>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</si>
  <si>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</si>
  <si>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</si>
  <si>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</si>
  <si>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</si>
  <si>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</si>
  <si>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</si>
  <si>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</si>
  <si>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</si>
  <si>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</si>
  <si>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</si>
  <si>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</si>
  <si>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</si>
  <si>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</si>
  <si>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</si>
  <si>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</si>
  <si>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</si>
  <si>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</si>
  <si>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</si>
  <si>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</si>
  <si>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</si>
  <si>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</si>
  <si>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</si>
  <si>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</si>
  <si>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</si>
  <si>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</si>
  <si>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</si>
  <si>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</si>
  <si>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</si>
  <si>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</si>
  <si>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</si>
  <si>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</si>
  <si>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</si>
  <si>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</si>
  <si>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</si>
  <si>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</si>
  <si>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</si>
  <si>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</si>
  <si>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</si>
  <si>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</si>
  <si>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</si>
  <si>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</si>
  <si>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</si>
  <si>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</si>
  <si>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</si>
  <si>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</si>
  <si>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</si>
  <si>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</si>
  <si>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</si>
  <si>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</si>
  <si>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</si>
  <si>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</si>
  <si>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</si>
  <si>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</si>
  <si>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</si>
  <si>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</si>
  <si>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</si>
  <si>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</si>
  <si>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</si>
  <si>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</si>
  <si>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</si>
  <si>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</si>
  <si>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</si>
  <si>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</si>
  <si>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</si>
  <si>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</si>
  <si>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</si>
  <si>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</si>
  <si>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</si>
  <si>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</si>
  <si>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</si>
  <si>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</si>
  <si>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</si>
  <si>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</si>
  <si>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</si>
  <si>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</si>
  <si>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</si>
  <si>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</si>
  <si>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</si>
  <si>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</si>
  <si>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</si>
  <si>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</si>
  <si>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</si>
  <si>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</si>
  <si>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</si>
  <si>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</si>
  <si>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</si>
  <si>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</si>
  <si>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</si>
  <si>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</si>
  <si>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</si>
  <si>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</si>
  <si>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</si>
  <si>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</si>
  <si>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</si>
  <si>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</si>
  <si>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</si>
  <si>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</si>
  <si>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</si>
  <si>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</si>
  <si>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</si>
  <si>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</si>
  <si>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</si>
  <si>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</si>
  <si>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</si>
  <si>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</si>
  <si>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</si>
  <si>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</si>
  <si>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</si>
  <si>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</si>
  <si>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</si>
  <si>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</si>
  <si>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</si>
  <si>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</si>
  <si>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</si>
  <si>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</si>
  <si>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</si>
  <si>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</si>
  <si>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</si>
  <si>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</si>
  <si>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</si>
  <si>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</si>
  <si>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</si>
  <si>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</si>
  <si>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</si>
  <si>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</si>
  <si>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</si>
  <si>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</si>
  <si>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</si>
  <si>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</si>
  <si>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</si>
  <si>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</si>
  <si>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</si>
  <si>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</si>
  <si>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</si>
  <si>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</si>
  <si>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</si>
  <si>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</si>
  <si>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</si>
  <si>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</si>
  <si>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</si>
  <si>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</si>
  <si>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</si>
  <si>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</si>
  <si>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</si>
  <si>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</si>
  <si>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</si>
  <si>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</si>
  <si>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</si>
  <si>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</si>
  <si>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</si>
  <si>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</si>
  <si>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</si>
  <si>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</si>
  <si>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</si>
  <si>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</si>
  <si>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</si>
  <si>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</si>
  <si>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</si>
  <si>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</si>
  <si>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</si>
  <si>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</si>
  <si>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</si>
  <si>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</si>
  <si>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</si>
  <si>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</si>
  <si>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</si>
  <si>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</si>
  <si>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</si>
  <si>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</si>
  <si>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</si>
  <si>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</si>
  <si>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</si>
  <si>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</si>
  <si>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</si>
  <si>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</si>
  <si>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</si>
  <si>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</si>
  <si>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</si>
  <si>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</si>
  <si>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</si>
  <si>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</si>
  <si>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</si>
  <si>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</si>
  <si>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</si>
  <si>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</si>
  <si>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</si>
  <si>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</si>
  <si>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</si>
  <si>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</si>
  <si>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</si>
  <si>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</si>
  <si>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</si>
  <si>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</si>
  <si>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</si>
  <si>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</si>
  <si>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</si>
  <si>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</si>
  <si>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</si>
  <si>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</si>
  <si>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</si>
  <si>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</si>
  <si>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</si>
  <si>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</si>
  <si>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</si>
  <si>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</si>
  <si>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</si>
  <si>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</si>
  <si>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</si>
  <si>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</si>
  <si>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</si>
  <si>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</si>
  <si>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</si>
  <si>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</si>
  <si>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</si>
  <si>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</si>
  <si>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</si>
  <si>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</si>
  <si>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</si>
  <si>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</si>
  <si>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</si>
  <si>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</si>
  <si>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</si>
  <si>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</si>
  <si>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</si>
  <si>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</si>
  <si>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</si>
  <si>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</si>
  <si>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</si>
  <si>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</si>
  <si>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</si>
  <si>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</si>
  <si>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</si>
  <si>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</si>
  <si>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</si>
  <si>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</si>
  <si>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</si>
  <si>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</si>
  <si>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</si>
  <si>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</si>
  <si>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</si>
  <si>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</si>
  <si>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</si>
  <si>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</si>
  <si>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</si>
  <si>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</si>
  <si>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</si>
  <si>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</si>
  <si>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</si>
  <si>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</si>
  <si>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</si>
  <si>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</si>
  <si>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</si>
  <si>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</si>
  <si>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</si>
  <si>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</si>
  <si>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</si>
  <si>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</si>
  <si>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</si>
  <si>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</si>
  <si>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</si>
  <si>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</si>
  <si>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</si>
  <si>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</si>
  <si>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</si>
  <si>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</si>
  <si>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</si>
  <si>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</si>
  <si>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</si>
  <si>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</si>
  <si>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</si>
  <si>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</si>
  <si>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</si>
  <si>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</si>
  <si>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</si>
  <si>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</si>
  <si>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</si>
  <si>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</si>
  <si>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</si>
  <si>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</si>
  <si>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</si>
  <si>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</si>
  <si>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</si>
  <si>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</si>
  <si>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</si>
  <si>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</si>
  <si>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</si>
  <si>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</si>
  <si>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</si>
  <si>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</si>
  <si>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</si>
  <si>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</si>
  <si>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</si>
  <si>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</si>
  <si>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</si>
  <si>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</si>
  <si>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</si>
  <si>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</si>
  <si>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</si>
  <si>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</si>
  <si>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</si>
  <si>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</si>
  <si>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</si>
  <si>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</si>
  <si>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</si>
  <si>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</si>
  <si>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</si>
  <si>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</si>
  <si>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</si>
  <si>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</si>
  <si>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</si>
  <si>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</si>
  <si>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</si>
  <si>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</si>
  <si>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</si>
  <si>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</si>
  <si>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</si>
  <si>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</si>
  <si>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</si>
  <si>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</si>
  <si>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</si>
  <si>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</si>
  <si>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</si>
  <si>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</si>
  <si>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</si>
  <si>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</si>
  <si>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</si>
  <si>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</si>
  <si>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</si>
  <si>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</si>
  <si>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</si>
  <si>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</si>
  <si>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</si>
  <si>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</si>
  <si>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</si>
  <si>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</si>
  <si>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</si>
  <si>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</si>
  <si>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</si>
  <si>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</si>
  <si>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</si>
  <si>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</si>
  <si>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</si>
  <si>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</si>
  <si>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</si>
  <si>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</si>
  <si>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</si>
  <si>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</si>
  <si>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</si>
  <si>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</si>
  <si>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</si>
  <si>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</si>
  <si>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</si>
  <si>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</si>
  <si>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</si>
  <si>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</si>
  <si>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</si>
  <si>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</si>
  <si>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</si>
  <si>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</si>
  <si>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</si>
  <si>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</si>
  <si>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</si>
  <si>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</si>
  <si>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</si>
  <si>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</si>
  <si>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</si>
  <si>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</si>
  <si>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</si>
  <si>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</si>
  <si>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</si>
  <si>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</si>
  <si>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</si>
  <si>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</si>
  <si>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</si>
  <si>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</si>
  <si>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</si>
  <si>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</si>
  <si>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</si>
  <si>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</si>
  <si>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</si>
  <si>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</si>
  <si>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</si>
  <si>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</si>
  <si>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</si>
  <si>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</si>
  <si>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</si>
  <si>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</si>
  <si>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</si>
  <si>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</si>
  <si>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</si>
  <si>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</si>
  <si>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</si>
  <si>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</si>
  <si>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</si>
  <si>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</si>
  <si>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</si>
  <si>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</si>
  <si>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</si>
  <si>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</si>
  <si>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</si>
  <si>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</si>
  <si>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</si>
  <si>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</si>
  <si>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</si>
  <si>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</si>
  <si>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</si>
  <si>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</si>
  <si>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</si>
  <si>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</si>
  <si>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</si>
  <si>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</si>
  <si>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</si>
  <si>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</si>
  <si>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</si>
  <si>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</si>
  <si>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</si>
  <si>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</si>
  <si>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</si>
  <si>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</si>
  <si>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</si>
  <si>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</si>
  <si>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</si>
  <si>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</si>
  <si>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</si>
  <si>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</si>
  <si>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</si>
  <si>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</si>
  <si>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</si>
  <si>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</si>
  <si>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</si>
  <si>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</si>
  <si>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</si>
  <si>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</si>
  <si>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</si>
  <si>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</si>
  <si>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</si>
  <si>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</si>
  <si>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</si>
  <si>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</si>
  <si>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</si>
  <si>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</si>
  <si>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</si>
  <si>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</si>
  <si>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</si>
  <si>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</si>
  <si>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</si>
  <si>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</si>
  <si>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</si>
  <si>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</si>
  <si>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</si>
  <si>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</si>
  <si>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</si>
  <si>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</si>
  <si>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</si>
  <si>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</si>
  <si>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</si>
  <si>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</si>
  <si>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</si>
  <si>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</si>
  <si>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</si>
  <si>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</si>
  <si>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</si>
  <si>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</si>
  <si>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</si>
  <si>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</si>
  <si>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</si>
  <si>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</si>
  <si>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</si>
  <si>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</si>
  <si>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</si>
  <si>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</si>
  <si>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</si>
  <si>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</si>
  <si>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</si>
  <si>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</si>
  <si>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</si>
  <si>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</si>
  <si>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</si>
  <si>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</si>
  <si>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</si>
  <si>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</si>
  <si>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</si>
  <si>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</si>
  <si>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</si>
  <si>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</si>
  <si>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</si>
  <si>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</si>
  <si>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</si>
  <si>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</si>
  <si>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</si>
  <si>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</si>
  <si>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</si>
  <si>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</si>
  <si>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</si>
  <si>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</si>
  <si>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</si>
  <si>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</si>
  <si>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</si>
  <si>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</si>
  <si>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</si>
  <si>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</si>
  <si>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</si>
  <si>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</si>
  <si>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</si>
  <si>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</si>
  <si>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</si>
  <si>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</si>
  <si>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</si>
  <si>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</si>
  <si>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</si>
  <si>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</si>
  <si>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</si>
  <si>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</si>
  <si>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</si>
  <si>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</si>
  <si>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</si>
  <si>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</si>
  <si>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</si>
  <si>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</si>
  <si>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</si>
  <si>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</si>
  <si>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</si>
  <si>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</si>
  <si>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</si>
  <si>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</si>
  <si>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</si>
  <si>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</si>
  <si>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</si>
  <si>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</si>
  <si>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</si>
  <si>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</si>
  <si>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</si>
  <si>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</si>
  <si>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</si>
  <si>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</si>
  <si>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</si>
  <si>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</si>
  <si>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</si>
  <si>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</si>
  <si>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</si>
  <si>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</si>
  <si>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</si>
  <si>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</si>
  <si>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</si>
  <si>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</si>
  <si>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</si>
  <si>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</si>
  <si>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</si>
  <si>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</si>
  <si>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</si>
  <si>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</si>
  <si>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</si>
  <si>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</si>
  <si>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</si>
  <si>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</si>
  <si>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</si>
  <si>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</si>
  <si>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</si>
  <si>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</si>
  <si>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</si>
  <si>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</si>
  <si>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</si>
  <si>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</si>
  <si>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</si>
  <si>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</si>
  <si>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</si>
  <si>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</si>
  <si>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</si>
  <si>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</si>
  <si>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</si>
  <si>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</si>
  <si>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</si>
  <si>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</si>
  <si>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</si>
  <si>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</si>
  <si>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</si>
  <si>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</si>
  <si>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</si>
  <si>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</si>
  <si>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</si>
  <si>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</si>
  <si>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</si>
  <si>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</si>
  <si>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</si>
  <si>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</si>
  <si>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</si>
  <si>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</si>
  <si>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</si>
  <si>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</si>
  <si>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</si>
  <si>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</si>
  <si>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</si>
  <si>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</si>
  <si>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</si>
  <si>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</si>
  <si>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</si>
  <si>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</si>
  <si>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</si>
  <si>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</si>
  <si>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</si>
  <si>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</si>
  <si>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</si>
  <si>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</si>
  <si>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</si>
  <si>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</si>
  <si>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</si>
  <si>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</si>
  <si>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</si>
  <si>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</si>
  <si>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</si>
  <si>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</si>
  <si>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</si>
  <si>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</si>
  <si>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</si>
  <si>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</si>
  <si>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</si>
  <si>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</si>
  <si>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</si>
  <si>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</si>
  <si>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</si>
  <si>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</si>
  <si>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</si>
  <si>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</si>
  <si>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</si>
  <si>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</si>
  <si>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</si>
  <si>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</si>
  <si>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</si>
  <si>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</si>
  <si>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</si>
  <si>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</si>
  <si>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</si>
  <si>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</si>
  <si>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</si>
  <si>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</si>
  <si>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</si>
  <si>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</si>
  <si>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</si>
  <si>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</si>
  <si>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</si>
  <si>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</si>
  <si>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</si>
  <si>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</si>
  <si>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</si>
  <si>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</si>
  <si>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</si>
  <si>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</si>
  <si>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</si>
  <si>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</si>
  <si>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</si>
  <si>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</si>
  <si>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</si>
  <si>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</si>
  <si>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</si>
  <si>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</si>
  <si>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</si>
  <si>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</si>
  <si>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</si>
  <si>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</si>
  <si>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</si>
  <si>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</si>
  <si>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</si>
  <si>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</si>
  <si>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</si>
  <si>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</si>
  <si>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</si>
  <si>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</si>
  <si>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</si>
  <si>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</si>
  <si>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</si>
  <si>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</si>
  <si>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</si>
  <si>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</si>
  <si>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</si>
  <si>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</si>
  <si>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</si>
  <si>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</si>
  <si>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</si>
  <si>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</si>
  <si>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</si>
  <si>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</si>
  <si>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</si>
  <si>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</si>
  <si>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</si>
  <si>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</si>
  <si>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</si>
  <si>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</si>
  <si>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</si>
  <si>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</si>
  <si>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</si>
  <si>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</si>
  <si>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</si>
  <si>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</si>
  <si>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</si>
  <si>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</si>
  <si>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</si>
  <si>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</si>
  <si>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</si>
  <si>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</si>
  <si>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</si>
  <si>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</si>
  <si>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</si>
  <si>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</si>
  <si>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</si>
  <si>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</si>
  <si>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</si>
  <si>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</si>
  <si>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</si>
  <si>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</si>
  <si>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</si>
  <si>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</si>
  <si>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</si>
  <si>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</si>
  <si>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</si>
  <si>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</si>
  <si>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</si>
  <si>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</si>
  <si>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</si>
  <si>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</si>
  <si>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</si>
  <si>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</si>
  <si>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</si>
  <si>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</si>
  <si>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</si>
  <si>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</si>
  <si>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</si>
  <si>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</si>
  <si>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</si>
  <si>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</si>
  <si>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</si>
  <si>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</si>
  <si>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</si>
  <si>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</si>
  <si>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</si>
  <si>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</si>
  <si>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</si>
  <si>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</si>
  <si>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</si>
  <si>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</si>
  <si>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</si>
  <si>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</si>
  <si>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</si>
  <si>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</si>
  <si>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</si>
  <si>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</si>
  <si>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</si>
  <si>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</si>
  <si>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</si>
  <si>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</si>
  <si>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</si>
  <si>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</si>
  <si>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</si>
  <si>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</si>
  <si>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</si>
  <si>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</si>
  <si>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</si>
  <si>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</si>
  <si>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</si>
  <si>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</si>
  <si>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</si>
  <si>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</si>
  <si>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</si>
  <si>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</si>
  <si>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</si>
  <si>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</si>
  <si>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</si>
  <si>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</si>
  <si>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</si>
  <si>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</si>
  <si>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</si>
  <si>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</si>
  <si>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</si>
  <si>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</si>
  <si>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</si>
  <si>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</si>
  <si>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</si>
  <si>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</si>
  <si>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</si>
  <si>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</si>
  <si>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</si>
  <si>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</si>
  <si>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</si>
  <si>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</si>
  <si>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</si>
  <si>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</si>
  <si>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</si>
  <si>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</si>
  <si>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</si>
  <si>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</si>
  <si>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</si>
  <si>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</si>
  <si>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</si>
  <si>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</si>
  <si>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</si>
  <si>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</si>
  <si>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</si>
  <si>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</si>
  <si>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</si>
  <si>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</si>
  <si>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</si>
  <si>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</si>
  <si>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</si>
  <si>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</si>
  <si>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</si>
  <si>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</si>
  <si>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</si>
  <si>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</si>
  <si>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</si>
  <si>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</si>
  <si>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</si>
  <si>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</si>
  <si>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</si>
  <si>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</si>
  <si>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</si>
  <si>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</si>
  <si>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</si>
  <si>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</si>
  <si>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</si>
  <si>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</si>
  <si>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</si>
  <si>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</si>
  <si>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</si>
  <si>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</si>
  <si>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</si>
  <si>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</si>
  <si>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</si>
  <si>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</si>
  <si>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</si>
  <si>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</si>
  <si>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</si>
  <si>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</si>
  <si>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</si>
  <si>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</si>
  <si>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</si>
  <si>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</si>
  <si>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</si>
  <si>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</si>
  <si>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</si>
  <si>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</si>
  <si>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</si>
  <si>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</si>
  <si>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</si>
  <si>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</si>
  <si>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</si>
  <si>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</si>
  <si>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</si>
  <si>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</si>
  <si>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</si>
  <si>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</si>
  <si>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</si>
  <si>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</si>
  <si>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</si>
  <si>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</si>
  <si>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</si>
  <si>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</si>
  <si>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</si>
  <si>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</si>
  <si>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</si>
  <si>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</si>
  <si>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</si>
  <si>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</si>
  <si>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</si>
  <si>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</si>
  <si>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</si>
  <si>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</si>
  <si>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</si>
  <si>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</si>
  <si>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</si>
  <si>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</si>
  <si>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</si>
  <si>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</si>
  <si>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</si>
  <si>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</si>
  <si>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</si>
  <si>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</si>
  <si>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</si>
  <si>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</si>
  <si>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</si>
  <si>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</si>
  <si>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</si>
  <si>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</si>
  <si>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</si>
  <si>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</si>
  <si>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</si>
  <si>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</si>
  <si>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</si>
  <si>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</si>
  <si>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</si>
  <si>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</si>
  <si>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</si>
  <si>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</si>
  <si>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</si>
  <si>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</si>
  <si>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</si>
  <si>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</si>
  <si>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</si>
  <si>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</si>
  <si>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</si>
  <si>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</si>
  <si>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</si>
  <si>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</si>
  <si>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</si>
  <si>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</si>
  <si>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</si>
  <si>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</si>
  <si>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</si>
  <si>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</si>
  <si>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</si>
  <si>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</si>
  <si>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</si>
  <si>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</si>
  <si>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</si>
  <si>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</si>
  <si>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</si>
  <si>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</si>
  <si>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</si>
  <si>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</si>
  <si>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</si>
  <si>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</si>
  <si>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</si>
  <si>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</si>
  <si>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</si>
  <si>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</si>
  <si>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</si>
  <si>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</si>
  <si>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</si>
  <si>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</si>
  <si>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</si>
  <si>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</si>
  <si>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</si>
  <si>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</si>
  <si>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</si>
  <si>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</si>
  <si>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</si>
  <si>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</si>
  <si>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</si>
  <si>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</si>
  <si>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</si>
  <si>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</si>
  <si>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</si>
  <si>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</si>
  <si>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</si>
  <si>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</si>
  <si>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</si>
  <si>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</si>
  <si>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</si>
  <si>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</si>
  <si>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</si>
  <si>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</si>
  <si>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</si>
  <si>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</si>
  <si>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</si>
  <si>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</si>
  <si>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</si>
  <si>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</si>
  <si>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</si>
  <si>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</si>
  <si>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</si>
  <si>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</si>
  <si>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</si>
  <si>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</si>
  <si>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</si>
  <si>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</si>
  <si>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</si>
  <si>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</si>
  <si>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</si>
  <si>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</si>
  <si>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</si>
  <si>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</si>
  <si>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</si>
  <si>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</si>
  <si>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</si>
  <si>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</si>
  <si>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</si>
  <si>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</si>
  <si>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</si>
  <si>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</si>
  <si>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</si>
  <si>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</si>
  <si>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</si>
  <si>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</si>
  <si>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</si>
  <si>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</si>
  <si>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</si>
  <si>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</si>
  <si>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</si>
  <si>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</si>
  <si>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</si>
  <si>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</si>
  <si>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</si>
  <si>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</si>
  <si>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</si>
  <si>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</si>
  <si>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</si>
  <si>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</si>
  <si>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</si>
  <si>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</si>
  <si>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</si>
  <si>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</si>
  <si>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</si>
  <si>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</si>
  <si>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</si>
  <si>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</si>
  <si>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</si>
  <si>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</si>
  <si>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</si>
  <si>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</si>
  <si>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</si>
  <si>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</si>
  <si>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</si>
  <si>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</si>
  <si>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</si>
  <si>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</si>
  <si>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</si>
  <si>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</si>
  <si>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</si>
  <si>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</si>
  <si>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</si>
  <si>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</si>
  <si>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</si>
  <si>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</si>
  <si>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</si>
  <si>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</si>
  <si>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</si>
  <si>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</si>
  <si>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</si>
  <si>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</si>
  <si>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</si>
  <si>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</si>
  <si>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</si>
  <si>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</si>
  <si>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</si>
  <si>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</si>
  <si>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</si>
  <si>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</si>
  <si>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</si>
  <si>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</si>
  <si>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</si>
  <si>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</si>
  <si>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</si>
  <si>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</si>
  <si>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</si>
  <si>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</si>
  <si>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</si>
  <si>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</si>
  <si>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</si>
  <si>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</si>
  <si>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</si>
  <si>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</si>
  <si>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</si>
  <si>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</si>
  <si>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</si>
  <si>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</si>
  <si>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</si>
  <si>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</si>
  <si>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</si>
  <si>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</si>
  <si>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</si>
  <si>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</si>
  <si>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</si>
  <si>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</si>
  <si>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</si>
  <si>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</si>
  <si>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</si>
  <si>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</si>
  <si>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</si>
  <si>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</si>
  <si>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</si>
  <si>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</si>
  <si>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</si>
  <si>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</si>
  <si>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</si>
  <si>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</si>
  <si>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</si>
  <si>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</si>
  <si>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</si>
  <si>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</si>
  <si>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</si>
  <si>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</si>
  <si>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</si>
  <si>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</si>
  <si>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</si>
  <si>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</si>
  <si>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</si>
  <si>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</si>
  <si>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</si>
  <si>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</si>
  <si>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</si>
  <si>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</si>
  <si>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</si>
  <si>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</si>
  <si>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</si>
  <si>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</si>
  <si>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</si>
  <si>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</si>
  <si>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</si>
  <si>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</si>
  <si>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</si>
  <si>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</si>
  <si>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</si>
  <si>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</si>
  <si>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</si>
  <si>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</si>
  <si>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</si>
  <si>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</si>
  <si>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</si>
  <si>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</si>
  <si>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</si>
  <si>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</si>
  <si>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</si>
  <si>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</si>
  <si>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</si>
  <si>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</si>
  <si>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</si>
  <si>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</si>
  <si>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</si>
  <si>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</si>
  <si>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</si>
  <si>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</si>
  <si>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</si>
  <si>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</si>
  <si>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</si>
  <si>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</si>
  <si>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</si>
  <si>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</si>
  <si>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</si>
  <si>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</si>
  <si>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</si>
  <si>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</si>
  <si>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</si>
  <si>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</si>
  <si>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</si>
  <si>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</si>
  <si>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</si>
  <si>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</si>
  <si>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</si>
  <si>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</si>
  <si>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</si>
  <si>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</si>
  <si>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</si>
  <si>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</si>
  <si>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</si>
  <si>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</si>
  <si>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</si>
  <si>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</si>
  <si>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</si>
  <si>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</si>
  <si>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</si>
  <si>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</si>
  <si>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</si>
  <si>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</si>
  <si>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</si>
  <si>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</si>
  <si>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</si>
  <si>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</si>
  <si>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</si>
  <si>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</si>
  <si>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</si>
  <si>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</si>
  <si>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</si>
  <si>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</si>
  <si>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</si>
  <si>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</si>
  <si>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</si>
  <si>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</si>
  <si>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</si>
  <si>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</si>
  <si>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</si>
  <si>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</si>
  <si>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</si>
  <si>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</si>
  <si>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</si>
  <si>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</si>
  <si>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</si>
  <si>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</si>
  <si>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</si>
  <si>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</si>
  <si>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</si>
  <si>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</si>
  <si>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</si>
  <si>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</si>
  <si>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</si>
  <si>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</si>
  <si>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</si>
  <si>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</si>
  <si>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</si>
  <si>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</si>
  <si>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</si>
  <si>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</si>
  <si>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</si>
  <si>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</si>
  <si>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</si>
  <si>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</si>
  <si>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</si>
  <si>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</si>
  <si>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</si>
  <si>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</si>
  <si>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</si>
  <si>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</si>
  <si>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</si>
  <si>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</si>
  <si>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</si>
  <si>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</si>
  <si>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</si>
  <si>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</si>
  <si>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</si>
  <si>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</si>
  <si>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</si>
  <si>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</si>
  <si>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</si>
  <si>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</si>
  <si>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</si>
  <si>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</si>
  <si>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</si>
  <si>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</si>
  <si>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</si>
  <si>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</si>
  <si>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</si>
  <si>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</si>
  <si>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</si>
  <si>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</si>
  <si>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</si>
  <si>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</si>
  <si>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</si>
  <si>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</si>
  <si>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</si>
  <si>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</si>
  <si>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</si>
  <si>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</si>
  <si>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</si>
  <si>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</si>
  <si>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</si>
  <si>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</si>
  <si>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</si>
  <si>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</si>
  <si>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</si>
  <si>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</si>
  <si>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</si>
  <si>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</si>
  <si>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</si>
  <si>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</si>
  <si>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</si>
  <si>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</si>
  <si>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</si>
  <si>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</si>
  <si>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</si>
  <si>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</si>
  <si>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</si>
  <si>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</si>
  <si>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</si>
  <si>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</si>
  <si>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</si>
  <si>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</si>
  <si>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</si>
  <si>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</si>
  <si>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</si>
  <si>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</si>
  <si>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</si>
  <si>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</si>
  <si>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</si>
  <si>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</si>
  <si>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</si>
  <si>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</si>
  <si>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</si>
  <si>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</si>
  <si>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</si>
  <si>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</si>
  <si>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</si>
  <si>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</si>
  <si>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</si>
  <si>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</si>
  <si>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</si>
  <si>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</si>
  <si>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</si>
  <si>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</si>
  <si>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</si>
  <si>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</si>
  <si>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</si>
  <si>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</si>
  <si>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</si>
  <si>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</si>
  <si>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</si>
  <si>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</si>
  <si>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</si>
  <si>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</si>
  <si>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</si>
  <si>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</si>
  <si>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</si>
  <si>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</si>
  <si>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</si>
  <si>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</si>
  <si>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</si>
  <si>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</si>
  <si>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</si>
  <si>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</si>
  <si>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</si>
  <si>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</si>
  <si>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</si>
  <si>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</si>
  <si>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</si>
  <si>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</si>
  <si>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</si>
  <si>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</si>
  <si>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</si>
  <si>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</si>
  <si>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</si>
  <si>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</si>
  <si>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</si>
  <si>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</si>
  <si>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</si>
  <si>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</si>
  <si>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</si>
  <si>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</si>
  <si>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</si>
  <si>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</si>
  <si>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</si>
  <si>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</si>
  <si>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</si>
  <si>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</si>
  <si>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</si>
  <si>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</si>
  <si>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</si>
  <si>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</si>
  <si>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</si>
  <si>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</si>
  <si>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</si>
  <si>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</si>
  <si>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</si>
  <si>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</si>
  <si>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</si>
  <si>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</si>
  <si>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</si>
  <si>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</si>
  <si>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</si>
  <si>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</si>
  <si>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</si>
  <si>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</si>
  <si>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</si>
  <si>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</si>
  <si>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</si>
  <si>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</si>
  <si>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</si>
  <si>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</si>
  <si>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</si>
  <si>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</si>
  <si>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</si>
  <si>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</si>
  <si>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</si>
  <si>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</si>
  <si>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</si>
  <si>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</si>
  <si>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</si>
  <si>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</si>
  <si>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</si>
  <si>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</si>
  <si>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</si>
  <si>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</si>
  <si>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</si>
  <si>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</si>
  <si>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</si>
  <si>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</si>
  <si>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</si>
  <si>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</si>
  <si>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</si>
  <si>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</si>
  <si>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</si>
  <si>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</si>
  <si>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</si>
  <si>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</si>
  <si>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</si>
  <si>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</si>
  <si>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</si>
  <si>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</si>
  <si>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</si>
  <si>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</si>
  <si>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</si>
  <si>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</si>
  <si>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</si>
  <si>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</si>
  <si>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</si>
  <si>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</si>
  <si>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</si>
  <si>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</si>
  <si>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</si>
  <si>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</si>
  <si>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</si>
  <si>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</si>
  <si>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</si>
  <si>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</si>
  <si>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</si>
  <si>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</si>
  <si>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</si>
  <si>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</si>
  <si>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</si>
  <si>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</si>
  <si>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</si>
  <si>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</si>
  <si>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</si>
  <si>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</si>
  <si>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</si>
  <si>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</si>
  <si>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</si>
  <si>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</si>
  <si>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</si>
  <si>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</si>
  <si>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</si>
  <si>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</si>
  <si>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</si>
  <si>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</si>
  <si>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</si>
  <si>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</si>
  <si>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</si>
  <si>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</si>
  <si>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</si>
  <si>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</si>
  <si>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</si>
  <si>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</si>
  <si>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</si>
  <si>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</si>
  <si>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</si>
  <si>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</si>
  <si>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</si>
  <si>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</si>
  <si>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</si>
  <si>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</si>
  <si>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</si>
  <si>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</si>
  <si>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</si>
  <si>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</si>
  <si>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</si>
  <si>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</si>
  <si>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</si>
  <si>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</si>
  <si>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</si>
  <si>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</si>
  <si>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</si>
  <si>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</si>
  <si>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</si>
  <si>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</si>
  <si>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</si>
  <si>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</si>
  <si>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</si>
  <si>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</si>
  <si>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</si>
  <si>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</si>
  <si>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</si>
  <si>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</si>
  <si>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</si>
  <si>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</si>
  <si>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</si>
  <si>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</si>
  <si>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</si>
  <si>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</si>
  <si>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</si>
  <si>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</si>
  <si>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</si>
  <si>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</si>
  <si>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</si>
  <si>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</si>
  <si>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</si>
  <si>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</si>
  <si>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</si>
  <si>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</si>
  <si>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</si>
  <si>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</si>
  <si>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</si>
  <si>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</si>
  <si>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</si>
  <si>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</si>
  <si>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</si>
  <si>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</si>
  <si>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</si>
  <si>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</si>
  <si>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</si>
  <si>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</si>
  <si>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</si>
  <si>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</si>
  <si>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</si>
  <si>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</si>
  <si>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</si>
  <si>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</si>
  <si>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</si>
  <si>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</si>
  <si>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</si>
  <si>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</si>
  <si>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</si>
  <si>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</si>
  <si>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</si>
  <si>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</si>
  <si>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</si>
  <si>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</si>
  <si>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</si>
  <si>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</si>
  <si>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</si>
  <si>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</si>
  <si>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</si>
  <si>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</si>
  <si>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</si>
  <si>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</si>
  <si>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</si>
  <si>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</si>
  <si>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</si>
  <si>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</si>
  <si>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</si>
  <si>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</si>
  <si>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</si>
  <si>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</si>
  <si>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</si>
  <si>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</si>
  <si>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</si>
  <si>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</si>
  <si>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</si>
  <si>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</si>
  <si>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</si>
  <si>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</si>
  <si>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</si>
  <si>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</si>
  <si>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</si>
  <si>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</si>
  <si>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</si>
  <si>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</si>
  <si>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</si>
  <si>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</si>
  <si>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</si>
  <si>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</si>
  <si>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</si>
  <si>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</si>
  <si>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</si>
  <si>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</si>
  <si>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</si>
  <si>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</si>
  <si>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</si>
  <si>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</si>
  <si>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</si>
  <si>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</si>
  <si>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</si>
  <si>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</si>
  <si>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</si>
  <si>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</si>
  <si>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</si>
  <si>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</si>
  <si>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</si>
  <si>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</si>
  <si>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</si>
  <si>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</si>
  <si>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</si>
  <si>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</si>
  <si>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</si>
  <si>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</si>
  <si>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</si>
  <si>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</si>
  <si>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</si>
  <si>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</si>
  <si>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</si>
  <si>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</si>
  <si>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</si>
  <si>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</si>
  <si>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</si>
  <si>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</si>
  <si>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</si>
  <si>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</si>
  <si>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</si>
  <si>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</si>
  <si>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</si>
  <si>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</si>
  <si>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</si>
  <si>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</si>
  <si>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</si>
  <si>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</si>
  <si>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</si>
  <si>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</si>
  <si>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</si>
  <si>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</si>
  <si>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</si>
  <si>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</si>
  <si>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</si>
  <si>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</si>
  <si>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</si>
  <si>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</si>
  <si>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</si>
  <si>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</si>
  <si>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</si>
  <si>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</si>
  <si>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</si>
  <si>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</si>
  <si>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</si>
  <si>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</si>
  <si>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</si>
  <si>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</si>
  <si>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</si>
  <si>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</si>
  <si>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</si>
  <si>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</si>
  <si>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</si>
  <si>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</si>
  <si>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</si>
  <si>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</si>
  <si>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</si>
  <si>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</si>
  <si>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</si>
  <si>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</si>
  <si>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</si>
  <si>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</si>
  <si>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</si>
  <si>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</si>
  <si>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</si>
  <si>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</si>
  <si>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</si>
  <si>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</si>
  <si>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</si>
  <si>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</si>
  <si>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</si>
  <si>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</si>
  <si>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</si>
  <si>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</si>
  <si>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</si>
  <si>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</si>
  <si>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</si>
  <si>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</si>
  <si>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</si>
  <si>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</si>
  <si>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</si>
  <si>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</si>
  <si>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</si>
  <si>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</si>
  <si>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</si>
  <si>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</si>
  <si>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</si>
  <si>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</si>
  <si>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</si>
  <si>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</si>
  <si>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</si>
  <si>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</si>
  <si>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</si>
  <si>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</si>
  <si>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</si>
  <si>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</si>
  <si>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</si>
  <si>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</si>
  <si>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</si>
  <si>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</si>
  <si>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</si>
  <si>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</si>
  <si>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</si>
  <si>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</si>
  <si>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</si>
  <si>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</si>
  <si>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</si>
  <si>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</si>
  <si>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</si>
  <si>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</si>
  <si>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</si>
  <si>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</si>
  <si>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</si>
  <si>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</si>
  <si>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</si>
  <si>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</si>
  <si>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</si>
  <si>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</si>
  <si>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</si>
  <si>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</si>
  <si>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</si>
  <si>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</si>
  <si>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</si>
  <si>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</si>
  <si>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</si>
  <si>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</si>
  <si>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</si>
  <si>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</si>
  <si>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</si>
  <si>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</si>
  <si>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</si>
  <si>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</si>
  <si>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</si>
  <si>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</si>
  <si>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</si>
  <si>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</si>
  <si>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</si>
  <si>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</si>
  <si>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</si>
  <si>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</si>
  <si>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</si>
  <si>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</si>
  <si>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</si>
  <si>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</si>
  <si>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</si>
  <si>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</si>
  <si>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</si>
  <si>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</si>
  <si>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</si>
  <si>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</si>
  <si>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</si>
  <si>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</si>
  <si>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</si>
  <si>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</si>
  <si>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</si>
  <si>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</si>
  <si>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</si>
  <si>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</si>
  <si>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</si>
  <si>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</si>
  <si>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</si>
  <si>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</si>
  <si>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</si>
  <si>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</si>
  <si>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</si>
  <si>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</si>
  <si>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</si>
  <si>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</si>
  <si>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</si>
  <si>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</si>
  <si>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</si>
  <si>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</si>
  <si>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</si>
  <si>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</si>
  <si>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</si>
  <si>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</si>
  <si>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</si>
  <si>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</si>
  <si>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</si>
  <si>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</si>
  <si>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</si>
  <si>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</si>
  <si>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</si>
  <si>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</si>
  <si>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</si>
  <si>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</si>
  <si>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</si>
  <si>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</si>
  <si>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</si>
  <si>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</si>
  <si>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</si>
  <si>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</si>
  <si>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</si>
  <si>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</si>
  <si>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</si>
  <si>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</si>
  <si>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</si>
  <si>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</si>
  <si>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</si>
  <si>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</si>
  <si>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</si>
  <si>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</si>
  <si>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</si>
  <si>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</si>
  <si>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</si>
  <si>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</si>
  <si>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</si>
  <si>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</si>
  <si>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</si>
  <si>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</si>
  <si>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</si>
  <si>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</si>
  <si>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</si>
  <si>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</si>
  <si>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</si>
  <si>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</si>
  <si>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</si>
  <si>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</si>
  <si>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</si>
  <si>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</si>
  <si>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</si>
  <si>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</si>
  <si>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</si>
  <si>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</si>
  <si>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</si>
  <si>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</si>
  <si>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</si>
  <si>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</si>
  <si>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</si>
  <si>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</si>
  <si>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</si>
  <si>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</si>
  <si>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</si>
  <si>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</si>
  <si>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</si>
  <si>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</si>
  <si>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</si>
  <si>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</si>
  <si>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</si>
  <si>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</si>
  <si>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</si>
  <si>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ASTEELFLASH</t>
  </si>
  <si>
    <t>Conflict.Minerals</t>
    <phoneticPr fontId="103" type="noConversion"/>
  </si>
  <si>
    <t>Conflict.Minerals@asteelflash.com</t>
    <phoneticPr fontId="103" type="noConversion"/>
  </si>
  <si>
    <t>+86(512)6340-8000</t>
    <phoneticPr fontId="103" type="noConversion"/>
  </si>
  <si>
    <t>Aurore LAURENT</t>
  </si>
  <si>
    <t>Corporate Conflict Minerals Management</t>
  </si>
  <si>
    <t>aurore.laurent@asteelflash.com</t>
    <phoneticPr fontId="103" type="noConversion"/>
  </si>
  <si>
    <t>Those 4 conflict metals are needed in the electronic area</t>
  </si>
  <si>
    <t>100%</t>
  </si>
  <si>
    <t>https://www.asteelflash.com/sustainability/</t>
    <phoneticPr fontId="103" type="noConversion"/>
  </si>
  <si>
    <t>2025 YEAR ACTIVITY</t>
    <phoneticPr fontId="102" type="noConversion"/>
  </si>
  <si>
    <t>CID003380</t>
  </si>
  <si>
    <t>PT Masbro Alam Stania</t>
  </si>
  <si>
    <t/>
  </si>
  <si>
    <t>CID000211</t>
  </si>
  <si>
    <t>Changsha South Tantalum Niobium Co., Ltd.</t>
  </si>
  <si>
    <t>CID004431</t>
  </si>
  <si>
    <t>CMT Rare Metal Advanced Materials (Hunan) Co., Ltd.</t>
  </si>
  <si>
    <t>CID002570</t>
  </si>
  <si>
    <t>CV Ayi Jaya</t>
  </si>
  <si>
    <t>CID003831</t>
  </si>
  <si>
    <t>DS Myanmar</t>
  </si>
  <si>
    <t>CID000466</t>
  </si>
  <si>
    <t>Feinhutte Halsbrucke GmbH</t>
  </si>
  <si>
    <t>CID000766</t>
  </si>
  <si>
    <t>CID004604</t>
  </si>
  <si>
    <t>Impala Platinum - Base Metal Refinery (BMR)</t>
  </si>
  <si>
    <t>CID004610</t>
  </si>
  <si>
    <t>Impala Platinum - Rustenburg Smelter</t>
  </si>
  <si>
    <t>CID003191</t>
  </si>
  <si>
    <t>Jiujiang Janny New Material Co., Ltd.</t>
  </si>
  <si>
    <t>CID001508</t>
  </si>
  <si>
    <t>QuantumClean</t>
  </si>
  <si>
    <t>CID001758</t>
  </si>
  <si>
    <t>Soft Metais Ltda.</t>
  </si>
  <si>
    <t>CID003474</t>
  </si>
  <si>
    <t>TRATHO Metal Quimica</t>
  </si>
  <si>
    <t>CID003973</t>
  </si>
  <si>
    <t>XIMEI RESOURCES(GUIZHOU) TECHNOLOGY CO., LTD.</t>
  </si>
  <si>
    <t>CID002508</t>
  </si>
  <si>
    <t>XinXing HaoRong Electronic Material Co., Ltd.</t>
  </si>
  <si>
    <t>CID000309</t>
  </si>
  <si>
    <t>PT Aries Kencana Sejahtera</t>
  </si>
  <si>
    <t>CID001399</t>
  </si>
  <si>
    <t>PT Artha Cipta Langgeng</t>
  </si>
  <si>
    <t xml:space="preserve">CID000185	</t>
  </si>
  <si>
    <t>RCOI confirmed as per RMAP, LBMA, and or RJC</t>
  </si>
  <si>
    <t xml:space="preserve">the identification covers 90% of the items purchased </t>
    <phoneticPr fontId="102" type="noConversion"/>
  </si>
  <si>
    <t xml:space="preserve">because of “NO” at question 7 </t>
  </si>
  <si>
    <t>1, rue Royale - 92210 Saint-Cloud - FRANCE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</si>
</sst>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4">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name val="宋体"/>
      <family val="3"/>
      <charset val="134"/>
    </font>
    <font>
      <sz val="9"/>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0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0" borderId="53" xfId="0" applyNumberFormat="1" applyFill="1" applyBorder="1" applyAlignment="1" applyProtection="1">
      <alignment horizontal="left" vertical="center" wrapText="1"/>
      <protection locked="0" hidden="1"/>
    </xf>
    <xf numFmtId="0" fontId="0" fillId="0" borderId="42" xfId="0" applyNumberFormat="1" applyFill="1" applyBorder="1" applyAlignment="1" applyProtection="1">
      <alignment horizontal="left" vertical="center" wrapText="1"/>
      <protection locked="0" hidden="1"/>
    </xf>
    <xf numFmtId="0" fontId="0" fillId="0" borderId="42" xfId="0" applyNumberFormat="1" applyFill="1" applyBorder="1" applyAlignment="1" applyProtection="1">
      <alignment horizontal="left" vertical="center" wrapText="1"/>
      <protection locked="0"/>
    </xf>
    <xf numFmtId="0" fontId="0" fillId="34" borderId="0" xfId="0" applyNumberFormat="1" applyFill="1" applyAlignment="1" applyProtection="1">
      <alignment vertical="center" wrapText="1"/>
      <protection locked="0"/>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0" borderId="58" xfId="0" applyNumberFormat="1" applyFont="1" applyFill="1" applyBorder="1" applyAlignment="1" applyProtection="1">
      <alignment horizontal="left" vertical="center" wrapText="1"/>
      <protection locked="0"/>
    </xf>
    <xf numFmtId="0" fontId="11" fillId="0" borderId="10" xfId="0" applyNumberFormat="1" applyFont="1" applyFill="1" applyBorder="1" applyAlignment="1" applyProtection="1">
      <alignment horizontal="left" vertical="center" wrapText="1"/>
      <protection locked="0"/>
    </xf>
    <xf numFmtId="0" fontId="11" fillId="0" borderId="37" xfId="0" applyNumberFormat="1" applyFont="1" applyFill="1" applyBorder="1" applyAlignment="1" applyProtection="1">
      <alignment horizontal="left" vertical="center" wrapText="1"/>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vertical="center"/>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0" borderId="58" xfId="0" applyNumberFormat="1" applyFont="1" applyFill="1" applyBorder="1" applyAlignment="1" applyProtection="1">
      <alignment horizontal="left" vertical="center"/>
      <protection locked="0"/>
    </xf>
    <xf numFmtId="9" fontId="15" fillId="0" borderId="37" xfId="0" applyNumberFormat="1" applyFont="1" applyFill="1" applyBorder="1" applyAlignment="1" applyProtection="1">
      <alignment horizontal="left" vertical="center"/>
      <protection locked="0"/>
    </xf>
    <xf numFmtId="9" fontId="11" fillId="33" borderId="58" xfId="0" applyNumberFormat="1" applyFont="1" applyFill="1" applyBorder="1" applyAlignment="1" applyProtection="1">
      <alignment horizontal="left" vertical="center" wrapText="1"/>
      <protection locked="0"/>
    </xf>
    <xf numFmtId="9" fontId="11" fillId="33" borderId="10" xfId="0" applyNumberFormat="1" applyFont="1" applyFill="1" applyBorder="1" applyAlignment="1" applyProtection="1">
      <alignment horizontal="left" vertical="center" wrapText="1"/>
      <protection locked="0"/>
    </xf>
    <xf numFmtId="9" fontId="11" fillId="33" borderId="37" xfId="0" applyNumberFormat="1" applyFont="1" applyFill="1" applyBorder="1" applyAlignment="1" applyProtection="1">
      <alignment horizontal="left" vertical="center" wrapText="1"/>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5" fillId="33" borderId="58"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en hypertexte" xfId="487" builtinId="8"/>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88">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10"/>
      </font>
    </dxf>
    <dxf>
      <font>
        <color rgb="FF000000"/>
      </font>
      <fill>
        <patternFill patternType="solid">
          <fgColor auto="1"/>
          <bgColor indexed="10"/>
        </patternFill>
      </fill>
    </dxf>
    <dxf>
      <fill>
        <patternFill patternType="solid">
          <fgColor auto="1"/>
          <bgColor rgb="FFFFFF00"/>
        </patternFill>
      </fill>
    </dxf>
    <dxf>
      <fill>
        <patternFill patternType="solid">
          <fgColor auto="1"/>
          <bgColor theme="0" tint="-0.34995574816125979"/>
        </patternFill>
      </fill>
    </dxf>
    <dxf>
      <fill>
        <patternFill patternType="solid">
          <fgColor auto="1"/>
          <bgColor rgb="FFFFFF00"/>
        </patternFill>
      </fill>
    </dxf>
    <dxf>
      <font>
        <color rgb="FF000000"/>
      </font>
      <fill>
        <patternFill patternType="solid">
          <fgColor auto="1"/>
          <bgColor indexed="10"/>
        </patternFill>
      </fill>
    </dxf>
    <dxf>
      <fill>
        <patternFill patternType="solid">
          <fgColor auto="1"/>
          <bgColor rgb="FFFFFF00"/>
        </patternFill>
      </fill>
    </dxf>
    <dxf>
      <fill>
        <patternFill patternType="solid">
          <fgColor auto="1"/>
          <bgColor rgb="FFFF0000"/>
        </patternFill>
      </fill>
    </dxf>
    <dxf>
      <fill>
        <patternFill patternType="solid">
          <fgColor auto="1"/>
          <bgColor rgb="FFFF0000"/>
        </patternFill>
      </fill>
    </dxf>
    <dxf>
      <fill>
        <patternFill patternType="solid">
          <fgColor auto="1"/>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patternType="solid">
          <fgColor auto="1"/>
          <bgColor rgb="FFFFFF00"/>
        </patternFill>
      </fill>
    </dxf>
    <dxf>
      <fill>
        <patternFill patternType="solid">
          <fgColor auto="1"/>
          <bgColor theme="0" tint="-0.49995422223578601"/>
        </patternFill>
      </fill>
    </dxf>
    <dxf>
      <fill>
        <patternFill patternType="solid">
          <fgColor auto="1"/>
          <bgColor theme="0" tint="-0.49995422223578601"/>
        </patternFill>
      </fill>
    </dxf>
    <dxf>
      <fill>
        <patternFill patternType="solid">
          <fgColor auto="1"/>
          <bgColor rgb="FFFFFF00"/>
        </patternFill>
      </fill>
    </dxf>
    <dxf>
      <fill>
        <patternFill patternType="solid">
          <fgColor auto="1"/>
          <bgColor theme="0" tint="-0.49995422223578601"/>
        </patternFill>
      </fill>
    </dxf>
    <dxf>
      <fill>
        <patternFill patternType="solid">
          <fgColor auto="1"/>
          <bgColor theme="0" tint="-0.49995422223578601"/>
        </patternFill>
      </fill>
    </dxf>
    <dxf>
      <fill>
        <patternFill patternType="solid">
          <fgColor auto="1"/>
          <bgColor rgb="FFFFFF00"/>
        </patternFill>
      </fill>
    </dxf>
    <dxf>
      <fill>
        <patternFill patternType="solid">
          <fgColor auto="1"/>
          <bgColor theme="0" tint="-0.49995422223578601"/>
        </patternFill>
      </fill>
    </dxf>
    <dxf>
      <fill>
        <patternFill patternType="solid">
          <fgColor auto="1"/>
          <bgColor theme="0" tint="-0.49995422223578601"/>
        </patternFill>
      </fill>
    </dxf>
    <dxf>
      <fill>
        <patternFill>
          <bgColor rgb="FFFFFF00"/>
        </patternFill>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patternType="solid">
          <fgColor auto="1"/>
          <bgColor rgb="FFFFFF00"/>
        </patternFill>
      </fill>
    </dxf>
    <dxf>
      <fill>
        <patternFill patternType="solid">
          <fgColor auto="1"/>
          <bgColor theme="0" tint="-0.49995422223578601"/>
        </patternFill>
      </fill>
    </dxf>
    <dxf>
      <fill>
        <patternFill patternType="solid">
          <fgColor auto="1"/>
          <bgColor theme="0" tint="-0.49995422223578601"/>
        </patternFill>
      </fill>
    </dxf>
    <dxf>
      <fill>
        <patternFill patternType="solid">
          <fgColor auto="1"/>
          <bgColor rgb="FFFFFF00"/>
        </patternFill>
      </fill>
    </dxf>
    <dxf>
      <fill>
        <patternFill patternType="solid">
          <fgColor auto="1"/>
          <bgColor theme="0" tint="-0.49995422223578601"/>
        </patternFill>
      </fill>
    </dxf>
    <dxf>
      <fill>
        <patternFill patternType="solid">
          <fgColor auto="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2385151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ope.bao/Downloads/CmGeneratorCMRT_2026031815000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hope.bao/Downloads/CmGeneratorCMRT_202503211604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row>
        <row r="6">
          <cell r="J6"/>
        </row>
        <row r="7">
          <cell r="J7"/>
        </row>
        <row r="8">
          <cell r="J8"/>
        </row>
        <row r="9">
          <cell r="J9"/>
        </row>
        <row r="10">
          <cell r="J10"/>
        </row>
        <row r="11">
          <cell r="J11"/>
        </row>
        <row r="12">
          <cell r="J12"/>
        </row>
        <row r="13">
          <cell r="J13"/>
        </row>
        <row r="14">
          <cell r="J14"/>
        </row>
        <row r="15">
          <cell r="J15"/>
        </row>
        <row r="16">
          <cell r="J16"/>
        </row>
        <row r="17">
          <cell r="J17"/>
        </row>
        <row r="18">
          <cell r="J18"/>
        </row>
        <row r="19">
          <cell r="J19"/>
        </row>
        <row r="20">
          <cell r="J20"/>
        </row>
        <row r="21">
          <cell r="J21"/>
        </row>
        <row r="22">
          <cell r="J22"/>
        </row>
        <row r="23">
          <cell r="J23"/>
        </row>
        <row r="24">
          <cell r="J24"/>
        </row>
        <row r="25">
          <cell r="J25"/>
        </row>
        <row r="26">
          <cell r="J26"/>
        </row>
        <row r="27">
          <cell r="J27"/>
        </row>
        <row r="28">
          <cell r="J28"/>
        </row>
        <row r="29">
          <cell r="J29"/>
        </row>
        <row r="30">
          <cell r="J30"/>
        </row>
        <row r="31">
          <cell r="J31"/>
        </row>
        <row r="32">
          <cell r="J32"/>
        </row>
        <row r="33">
          <cell r="J33"/>
        </row>
        <row r="34">
          <cell r="J34"/>
        </row>
        <row r="35">
          <cell r="J35"/>
        </row>
        <row r="36">
          <cell r="J36"/>
        </row>
        <row r="37">
          <cell r="J37"/>
        </row>
        <row r="38">
          <cell r="J38"/>
        </row>
        <row r="39">
          <cell r="J39"/>
        </row>
        <row r="40">
          <cell r="J40"/>
        </row>
        <row r="41">
          <cell r="J41"/>
        </row>
        <row r="42">
          <cell r="J42"/>
        </row>
        <row r="43">
          <cell r="J43"/>
        </row>
        <row r="44">
          <cell r="J44"/>
        </row>
        <row r="45">
          <cell r="J45"/>
        </row>
        <row r="46">
          <cell r="J46"/>
        </row>
        <row r="47">
          <cell r="J47"/>
        </row>
        <row r="48">
          <cell r="J48"/>
        </row>
        <row r="49">
          <cell r="J49"/>
        </row>
        <row r="50">
          <cell r="J50"/>
        </row>
        <row r="51">
          <cell r="J51"/>
        </row>
        <row r="52">
          <cell r="J52"/>
        </row>
        <row r="53">
          <cell r="J53"/>
        </row>
        <row r="54">
          <cell r="J54"/>
        </row>
        <row r="55">
          <cell r="J55"/>
        </row>
        <row r="56">
          <cell r="J56"/>
        </row>
        <row r="57">
          <cell r="J57"/>
        </row>
        <row r="58">
          <cell r="J58"/>
        </row>
        <row r="59">
          <cell r="J59"/>
        </row>
        <row r="60">
          <cell r="J60"/>
        </row>
        <row r="61">
          <cell r="J61"/>
        </row>
        <row r="62">
          <cell r="J62"/>
        </row>
        <row r="63">
          <cell r="J63"/>
        </row>
        <row r="64">
          <cell r="J64"/>
        </row>
        <row r="65">
          <cell r="J65"/>
        </row>
        <row r="66">
          <cell r="J66"/>
        </row>
        <row r="67">
          <cell r="J67"/>
        </row>
        <row r="68">
          <cell r="J68"/>
        </row>
        <row r="69">
          <cell r="J69"/>
        </row>
        <row r="70">
          <cell r="J70"/>
        </row>
        <row r="71">
          <cell r="J71"/>
        </row>
        <row r="72">
          <cell r="J72"/>
        </row>
        <row r="73">
          <cell r="J73"/>
        </row>
        <row r="74">
          <cell r="J74"/>
        </row>
        <row r="75">
          <cell r="J75"/>
        </row>
        <row r="76">
          <cell r="J76"/>
        </row>
        <row r="77">
          <cell r="J77"/>
        </row>
        <row r="78">
          <cell r="J78"/>
        </row>
        <row r="79">
          <cell r="J79"/>
        </row>
        <row r="80">
          <cell r="J80"/>
        </row>
        <row r="81">
          <cell r="J81"/>
        </row>
        <row r="82">
          <cell r="J82"/>
        </row>
        <row r="83">
          <cell r="J83"/>
        </row>
        <row r="84">
          <cell r="J84"/>
        </row>
        <row r="85">
          <cell r="J85"/>
        </row>
        <row r="86">
          <cell r="J86"/>
        </row>
        <row r="87">
          <cell r="J87"/>
        </row>
        <row r="88">
          <cell r="J88"/>
        </row>
        <row r="89">
          <cell r="J89"/>
        </row>
        <row r="90">
          <cell r="J90"/>
        </row>
        <row r="91">
          <cell r="J91"/>
        </row>
        <row r="92">
          <cell r="J92"/>
        </row>
        <row r="93">
          <cell r="J93"/>
        </row>
        <row r="94">
          <cell r="J94"/>
        </row>
        <row r="95">
          <cell r="J95"/>
        </row>
        <row r="96">
          <cell r="J96"/>
        </row>
        <row r="97">
          <cell r="J97"/>
        </row>
        <row r="98">
          <cell r="J98"/>
        </row>
        <row r="99">
          <cell r="J99"/>
        </row>
        <row r="100">
          <cell r="J100"/>
        </row>
        <row r="101">
          <cell r="J101"/>
        </row>
        <row r="102">
          <cell r="J102"/>
        </row>
        <row r="103">
          <cell r="J103"/>
        </row>
        <row r="104">
          <cell r="J104"/>
        </row>
        <row r="105">
          <cell r="J105"/>
        </row>
        <row r="106">
          <cell r="J106"/>
        </row>
        <row r="107">
          <cell r="J107"/>
        </row>
        <row r="108">
          <cell r="J108"/>
        </row>
        <row r="109">
          <cell r="J109"/>
        </row>
        <row r="110">
          <cell r="J110"/>
        </row>
        <row r="111">
          <cell r="J111"/>
        </row>
        <row r="112">
          <cell r="J112"/>
        </row>
        <row r="113">
          <cell r="J113"/>
        </row>
        <row r="114">
          <cell r="J114"/>
        </row>
        <row r="115">
          <cell r="J115"/>
        </row>
        <row r="116">
          <cell r="J116"/>
        </row>
        <row r="117">
          <cell r="J117"/>
        </row>
        <row r="118">
          <cell r="J118"/>
        </row>
        <row r="119">
          <cell r="J119"/>
        </row>
        <row r="120">
          <cell r="J120"/>
        </row>
        <row r="121">
          <cell r="J121"/>
        </row>
        <row r="122">
          <cell r="J122"/>
        </row>
        <row r="123">
          <cell r="J123"/>
        </row>
        <row r="124">
          <cell r="J124"/>
        </row>
        <row r="125">
          <cell r="J125"/>
        </row>
        <row r="126">
          <cell r="J126"/>
        </row>
        <row r="127">
          <cell r="J127"/>
        </row>
        <row r="128">
          <cell r="J128"/>
        </row>
        <row r="129">
          <cell r="J129"/>
        </row>
        <row r="130">
          <cell r="J130"/>
        </row>
        <row r="131">
          <cell r="J131"/>
        </row>
        <row r="132">
          <cell r="J132"/>
        </row>
        <row r="133">
          <cell r="J133"/>
        </row>
        <row r="134">
          <cell r="J134"/>
        </row>
        <row r="135">
          <cell r="J135"/>
        </row>
        <row r="136">
          <cell r="J136"/>
        </row>
        <row r="137">
          <cell r="J137"/>
        </row>
        <row r="138">
          <cell r="J138"/>
        </row>
        <row r="139">
          <cell r="J139"/>
        </row>
        <row r="140">
          <cell r="J140"/>
        </row>
        <row r="141">
          <cell r="J141"/>
        </row>
        <row r="142">
          <cell r="J142"/>
        </row>
        <row r="143">
          <cell r="J143"/>
        </row>
        <row r="144">
          <cell r="J144"/>
        </row>
        <row r="145">
          <cell r="J145"/>
        </row>
        <row r="146">
          <cell r="J146"/>
        </row>
        <row r="147">
          <cell r="J147"/>
        </row>
        <row r="148">
          <cell r="J148"/>
        </row>
        <row r="149">
          <cell r="J149"/>
        </row>
        <row r="150">
          <cell r="J150"/>
        </row>
        <row r="151">
          <cell r="J151"/>
        </row>
        <row r="152">
          <cell r="J152"/>
        </row>
        <row r="153">
          <cell r="J153"/>
        </row>
        <row r="154">
          <cell r="J154"/>
        </row>
        <row r="155">
          <cell r="J155"/>
        </row>
        <row r="156">
          <cell r="J156"/>
        </row>
        <row r="157">
          <cell r="J157"/>
        </row>
        <row r="158">
          <cell r="J158"/>
        </row>
        <row r="159">
          <cell r="J159"/>
        </row>
        <row r="160">
          <cell r="J160"/>
        </row>
        <row r="161">
          <cell r="J161"/>
        </row>
        <row r="162">
          <cell r="J162"/>
        </row>
        <row r="163">
          <cell r="J163"/>
        </row>
        <row r="164">
          <cell r="J164"/>
        </row>
        <row r="165">
          <cell r="J165"/>
        </row>
        <row r="166">
          <cell r="J166"/>
        </row>
        <row r="167">
          <cell r="J167"/>
        </row>
        <row r="168">
          <cell r="J168"/>
        </row>
        <row r="169">
          <cell r="J169"/>
        </row>
        <row r="170">
          <cell r="J170"/>
        </row>
        <row r="171">
          <cell r="J171"/>
        </row>
        <row r="172">
          <cell r="J172"/>
        </row>
        <row r="173">
          <cell r="J173"/>
        </row>
        <row r="174">
          <cell r="J174"/>
        </row>
        <row r="175">
          <cell r="J175"/>
        </row>
        <row r="176">
          <cell r="J176"/>
        </row>
        <row r="177">
          <cell r="J177"/>
        </row>
        <row r="178">
          <cell r="J178"/>
        </row>
        <row r="179">
          <cell r="J179"/>
        </row>
        <row r="180">
          <cell r="J180"/>
        </row>
        <row r="181">
          <cell r="J181"/>
        </row>
        <row r="182">
          <cell r="J182"/>
        </row>
        <row r="183">
          <cell r="J183"/>
        </row>
        <row r="184">
          <cell r="J184"/>
        </row>
        <row r="185">
          <cell r="J185"/>
        </row>
        <row r="186">
          <cell r="J186"/>
        </row>
        <row r="187">
          <cell r="J187"/>
        </row>
        <row r="188">
          <cell r="J188"/>
        </row>
        <row r="189">
          <cell r="J189"/>
        </row>
        <row r="190">
          <cell r="J190"/>
        </row>
        <row r="191">
          <cell r="J191"/>
        </row>
        <row r="192">
          <cell r="J192"/>
        </row>
        <row r="193">
          <cell r="J193"/>
        </row>
        <row r="194">
          <cell r="J194"/>
        </row>
        <row r="195">
          <cell r="J195"/>
        </row>
        <row r="196">
          <cell r="J196"/>
        </row>
        <row r="197">
          <cell r="J197"/>
        </row>
        <row r="198">
          <cell r="J198"/>
        </row>
        <row r="199">
          <cell r="J199"/>
        </row>
        <row r="200">
          <cell r="J200"/>
        </row>
        <row r="201">
          <cell r="J201"/>
        </row>
        <row r="202">
          <cell r="J202"/>
        </row>
        <row r="203">
          <cell r="J203"/>
        </row>
        <row r="204">
          <cell r="J204"/>
        </row>
        <row r="205">
          <cell r="J205"/>
        </row>
        <row r="206">
          <cell r="J206"/>
        </row>
        <row r="207">
          <cell r="J207"/>
        </row>
        <row r="208">
          <cell r="J208"/>
        </row>
        <row r="209">
          <cell r="J209"/>
        </row>
        <row r="210">
          <cell r="J210"/>
        </row>
        <row r="211">
          <cell r="J211"/>
        </row>
        <row r="212">
          <cell r="J212"/>
        </row>
        <row r="213">
          <cell r="J213"/>
        </row>
        <row r="214">
          <cell r="J214"/>
        </row>
        <row r="215">
          <cell r="J215"/>
        </row>
        <row r="216">
          <cell r="J216"/>
        </row>
        <row r="217">
          <cell r="J217"/>
        </row>
        <row r="218">
          <cell r="J218"/>
        </row>
        <row r="219">
          <cell r="J219"/>
        </row>
        <row r="220">
          <cell r="J220"/>
        </row>
        <row r="221">
          <cell r="J221"/>
        </row>
        <row r="222">
          <cell r="J222"/>
        </row>
        <row r="223">
          <cell r="J223"/>
        </row>
        <row r="224">
          <cell r="J224"/>
        </row>
        <row r="225">
          <cell r="J225"/>
        </row>
        <row r="226">
          <cell r="J226"/>
        </row>
        <row r="227">
          <cell r="J227"/>
        </row>
        <row r="228">
          <cell r="J228"/>
        </row>
        <row r="229">
          <cell r="J229"/>
        </row>
        <row r="230">
          <cell r="J230"/>
        </row>
        <row r="231">
          <cell r="J231"/>
        </row>
        <row r="232">
          <cell r="J232"/>
        </row>
        <row r="233">
          <cell r="J233"/>
        </row>
        <row r="234">
          <cell r="J234"/>
        </row>
        <row r="235">
          <cell r="J235"/>
        </row>
        <row r="236">
          <cell r="J236"/>
        </row>
        <row r="237">
          <cell r="J237"/>
        </row>
        <row r="238">
          <cell r="J238"/>
        </row>
        <row r="239">
          <cell r="J239"/>
        </row>
        <row r="240">
          <cell r="J240"/>
        </row>
        <row r="241">
          <cell r="J241"/>
        </row>
        <row r="242">
          <cell r="J242"/>
        </row>
        <row r="243">
          <cell r="J243"/>
        </row>
        <row r="244">
          <cell r="J244"/>
        </row>
        <row r="245">
          <cell r="J245"/>
        </row>
        <row r="246">
          <cell r="J246"/>
        </row>
        <row r="247">
          <cell r="J247"/>
        </row>
        <row r="248">
          <cell r="J248"/>
        </row>
        <row r="249">
          <cell r="J249"/>
        </row>
        <row r="250">
          <cell r="J250"/>
        </row>
        <row r="251">
          <cell r="J251"/>
        </row>
        <row r="252">
          <cell r="J252"/>
        </row>
        <row r="253">
          <cell r="J253"/>
        </row>
        <row r="254">
          <cell r="J254"/>
        </row>
        <row r="255">
          <cell r="J255"/>
        </row>
        <row r="256">
          <cell r="J256"/>
        </row>
        <row r="257">
          <cell r="J257"/>
        </row>
        <row r="258">
          <cell r="J258"/>
        </row>
        <row r="259">
          <cell r="J259"/>
        </row>
        <row r="260">
          <cell r="J260"/>
        </row>
        <row r="261">
          <cell r="J261"/>
        </row>
        <row r="262">
          <cell r="J262"/>
        </row>
        <row r="263">
          <cell r="J263"/>
        </row>
        <row r="264">
          <cell r="J264"/>
        </row>
        <row r="265">
          <cell r="J265"/>
        </row>
        <row r="266">
          <cell r="J266"/>
        </row>
        <row r="267">
          <cell r="J267"/>
        </row>
        <row r="268">
          <cell r="J268"/>
        </row>
        <row r="269">
          <cell r="J269"/>
        </row>
        <row r="270">
          <cell r="J270"/>
        </row>
        <row r="271">
          <cell r="J271"/>
        </row>
        <row r="272">
          <cell r="J272"/>
        </row>
        <row r="273">
          <cell r="J273"/>
        </row>
        <row r="274">
          <cell r="J274"/>
        </row>
        <row r="275">
          <cell r="J275"/>
        </row>
        <row r="276">
          <cell r="J276"/>
        </row>
        <row r="277">
          <cell r="J277"/>
        </row>
        <row r="278">
          <cell r="J278"/>
        </row>
        <row r="279">
          <cell r="J279"/>
        </row>
        <row r="280">
          <cell r="J280"/>
        </row>
        <row r="281">
          <cell r="J281"/>
        </row>
        <row r="282">
          <cell r="J282"/>
        </row>
        <row r="283">
          <cell r="J283"/>
        </row>
        <row r="284">
          <cell r="J284"/>
        </row>
        <row r="285">
          <cell r="J285"/>
        </row>
        <row r="286">
          <cell r="J286"/>
        </row>
        <row r="287">
          <cell r="J287"/>
        </row>
        <row r="288">
          <cell r="J288"/>
        </row>
        <row r="289">
          <cell r="J289"/>
        </row>
        <row r="290">
          <cell r="J290"/>
        </row>
        <row r="291">
          <cell r="J291"/>
        </row>
        <row r="292">
          <cell r="J292"/>
        </row>
        <row r="293">
          <cell r="J293"/>
        </row>
        <row r="294">
          <cell r="J294"/>
        </row>
        <row r="295">
          <cell r="J295"/>
        </row>
        <row r="296">
          <cell r="J296"/>
        </row>
        <row r="297">
          <cell r="J297"/>
        </row>
        <row r="298">
          <cell r="J298"/>
        </row>
        <row r="299">
          <cell r="J299"/>
        </row>
        <row r="300">
          <cell r="J300"/>
        </row>
        <row r="301">
          <cell r="J301"/>
        </row>
        <row r="302">
          <cell r="J302"/>
        </row>
        <row r="303">
          <cell r="J303"/>
        </row>
        <row r="304">
          <cell r="J304"/>
        </row>
        <row r="305">
          <cell r="J305"/>
        </row>
        <row r="306">
          <cell r="J306"/>
        </row>
        <row r="307">
          <cell r="J307"/>
        </row>
        <row r="308">
          <cell r="J308"/>
        </row>
        <row r="309">
          <cell r="J309"/>
        </row>
        <row r="310">
          <cell r="J310"/>
        </row>
        <row r="311">
          <cell r="J311"/>
        </row>
        <row r="312">
          <cell r="J312"/>
        </row>
        <row r="313">
          <cell r="J313"/>
        </row>
        <row r="314">
          <cell r="J314"/>
        </row>
        <row r="315">
          <cell r="J315"/>
        </row>
        <row r="316">
          <cell r="J316"/>
        </row>
        <row r="317">
          <cell r="J317"/>
        </row>
        <row r="318">
          <cell r="J318"/>
        </row>
        <row r="319">
          <cell r="J319"/>
        </row>
        <row r="320">
          <cell r="J320"/>
        </row>
        <row r="321">
          <cell r="J321"/>
        </row>
        <row r="322">
          <cell r="J322"/>
        </row>
        <row r="323">
          <cell r="J323"/>
        </row>
        <row r="324">
          <cell r="J324"/>
        </row>
        <row r="325">
          <cell r="J325"/>
        </row>
        <row r="326">
          <cell r="J326"/>
        </row>
        <row r="327">
          <cell r="J327"/>
        </row>
        <row r="328">
          <cell r="J328"/>
        </row>
        <row r="329">
          <cell r="J329"/>
        </row>
        <row r="330">
          <cell r="J330"/>
        </row>
        <row r="331">
          <cell r="J331"/>
        </row>
        <row r="332">
          <cell r="J332"/>
        </row>
        <row r="333">
          <cell r="J333"/>
        </row>
        <row r="334">
          <cell r="J334"/>
        </row>
        <row r="335">
          <cell r="J335"/>
        </row>
        <row r="336">
          <cell r="J336"/>
        </row>
        <row r="337">
          <cell r="J337"/>
        </row>
        <row r="338">
          <cell r="J338"/>
        </row>
        <row r="339">
          <cell r="J339"/>
        </row>
        <row r="340">
          <cell r="J340"/>
        </row>
        <row r="341">
          <cell r="J341"/>
        </row>
        <row r="342">
          <cell r="J342"/>
        </row>
        <row r="343">
          <cell r="J343"/>
        </row>
        <row r="344">
          <cell r="J344"/>
        </row>
        <row r="345">
          <cell r="J345"/>
        </row>
        <row r="346">
          <cell r="J346"/>
        </row>
        <row r="347">
          <cell r="J347"/>
        </row>
        <row r="348">
          <cell r="J348"/>
        </row>
        <row r="349">
          <cell r="J349"/>
        </row>
        <row r="350">
          <cell r="J350"/>
        </row>
        <row r="351">
          <cell r="J351"/>
        </row>
        <row r="352">
          <cell r="J352"/>
        </row>
        <row r="353">
          <cell r="J353"/>
        </row>
        <row r="354">
          <cell r="J354"/>
        </row>
        <row r="355">
          <cell r="J355"/>
        </row>
        <row r="356">
          <cell r="J356"/>
        </row>
        <row r="357">
          <cell r="J357"/>
        </row>
        <row r="358">
          <cell r="J358"/>
        </row>
        <row r="359">
          <cell r="J359"/>
        </row>
        <row r="360">
          <cell r="J360"/>
        </row>
        <row r="361">
          <cell r="J361"/>
        </row>
        <row r="362">
          <cell r="J362"/>
        </row>
        <row r="363">
          <cell r="J363"/>
        </row>
        <row r="364">
          <cell r="J364"/>
        </row>
        <row r="365">
          <cell r="J365"/>
        </row>
        <row r="366">
          <cell r="J366"/>
        </row>
        <row r="367">
          <cell r="J367"/>
        </row>
        <row r="368">
          <cell r="J368"/>
        </row>
        <row r="369">
          <cell r="J369"/>
        </row>
        <row r="370">
          <cell r="J370"/>
        </row>
        <row r="371">
          <cell r="J371"/>
        </row>
        <row r="372">
          <cell r="J372"/>
        </row>
        <row r="373">
          <cell r="J373"/>
        </row>
        <row r="374">
          <cell r="J374"/>
        </row>
        <row r="375">
          <cell r="J375"/>
        </row>
        <row r="376">
          <cell r="J376"/>
        </row>
        <row r="377">
          <cell r="J377"/>
        </row>
        <row r="378">
          <cell r="J378"/>
        </row>
        <row r="379">
          <cell r="J379"/>
        </row>
        <row r="380">
          <cell r="J380"/>
        </row>
        <row r="381">
          <cell r="J381"/>
        </row>
        <row r="382">
          <cell r="J382"/>
        </row>
        <row r="383">
          <cell r="J383"/>
        </row>
        <row r="384">
          <cell r="J384"/>
        </row>
        <row r="385">
          <cell r="J385"/>
        </row>
        <row r="386">
          <cell r="J386"/>
        </row>
        <row r="387">
          <cell r="J387"/>
        </row>
        <row r="388">
          <cell r="J388"/>
        </row>
        <row r="389">
          <cell r="J389"/>
        </row>
        <row r="390">
          <cell r="J390"/>
        </row>
        <row r="391">
          <cell r="J391"/>
        </row>
        <row r="392">
          <cell r="J392"/>
        </row>
        <row r="393">
          <cell r="J393"/>
        </row>
        <row r="394">
          <cell r="J394"/>
        </row>
        <row r="395">
          <cell r="J395"/>
        </row>
        <row r="396">
          <cell r="J396"/>
        </row>
        <row r="397">
          <cell r="J397"/>
        </row>
        <row r="398">
          <cell r="J398"/>
        </row>
        <row r="399">
          <cell r="J399"/>
        </row>
        <row r="400">
          <cell r="J400"/>
        </row>
        <row r="401">
          <cell r="J401"/>
        </row>
        <row r="402">
          <cell r="J402"/>
        </row>
        <row r="403">
          <cell r="J403"/>
        </row>
        <row r="404">
          <cell r="J404"/>
        </row>
        <row r="405">
          <cell r="J405"/>
        </row>
        <row r="406">
          <cell r="J406"/>
        </row>
        <row r="407">
          <cell r="J407"/>
        </row>
        <row r="408">
          <cell r="J408"/>
        </row>
        <row r="409">
          <cell r="J409"/>
        </row>
        <row r="410">
          <cell r="J410"/>
        </row>
        <row r="411">
          <cell r="J411"/>
        </row>
        <row r="412">
          <cell r="J412"/>
        </row>
        <row r="413">
          <cell r="J413"/>
        </row>
        <row r="414">
          <cell r="J414"/>
        </row>
        <row r="415">
          <cell r="J415"/>
        </row>
        <row r="416">
          <cell r="J416"/>
        </row>
        <row r="417">
          <cell r="J417"/>
        </row>
        <row r="418">
          <cell r="J418"/>
        </row>
        <row r="419">
          <cell r="J419"/>
        </row>
        <row r="420">
          <cell r="J420"/>
        </row>
        <row r="421">
          <cell r="J421"/>
        </row>
        <row r="422">
          <cell r="J422"/>
        </row>
        <row r="423">
          <cell r="J423"/>
        </row>
        <row r="424">
          <cell r="J424"/>
        </row>
        <row r="425">
          <cell r="J425"/>
        </row>
        <row r="426">
          <cell r="J426"/>
        </row>
        <row r="427">
          <cell r="J427"/>
        </row>
        <row r="428">
          <cell r="J428"/>
        </row>
        <row r="429">
          <cell r="J429"/>
        </row>
        <row r="430">
          <cell r="J430"/>
        </row>
        <row r="431">
          <cell r="J431"/>
        </row>
        <row r="432">
          <cell r="J432"/>
        </row>
        <row r="433">
          <cell r="J433"/>
        </row>
        <row r="434">
          <cell r="J434"/>
        </row>
        <row r="435">
          <cell r="J435"/>
        </row>
        <row r="436">
          <cell r="J436"/>
        </row>
        <row r="437">
          <cell r="J437"/>
        </row>
        <row r="438">
          <cell r="J438"/>
        </row>
        <row r="439">
          <cell r="J439"/>
        </row>
        <row r="440">
          <cell r="J440"/>
        </row>
        <row r="441">
          <cell r="J441"/>
        </row>
        <row r="442">
          <cell r="J442"/>
        </row>
        <row r="443">
          <cell r="J443"/>
        </row>
        <row r="444">
          <cell r="J444"/>
        </row>
        <row r="445">
          <cell r="J445"/>
        </row>
        <row r="446">
          <cell r="J446"/>
        </row>
        <row r="447">
          <cell r="J447"/>
        </row>
        <row r="448">
          <cell r="J448"/>
        </row>
        <row r="449">
          <cell r="J449"/>
        </row>
        <row r="450">
          <cell r="J450"/>
        </row>
        <row r="451">
          <cell r="J451"/>
        </row>
        <row r="452">
          <cell r="J452"/>
        </row>
        <row r="453">
          <cell r="J453"/>
        </row>
        <row r="454">
          <cell r="J454"/>
        </row>
        <row r="455">
          <cell r="J455"/>
        </row>
        <row r="456">
          <cell r="J456"/>
        </row>
        <row r="457">
          <cell r="J457"/>
        </row>
        <row r="458">
          <cell r="J458"/>
        </row>
        <row r="459">
          <cell r="J459"/>
        </row>
        <row r="460">
          <cell r="J460"/>
        </row>
        <row r="461">
          <cell r="J461"/>
        </row>
        <row r="462">
          <cell r="J462"/>
        </row>
        <row r="463">
          <cell r="J463"/>
        </row>
        <row r="464">
          <cell r="J464"/>
        </row>
        <row r="465">
          <cell r="J465"/>
        </row>
        <row r="466">
          <cell r="J466"/>
        </row>
        <row r="467">
          <cell r="J467"/>
        </row>
        <row r="468">
          <cell r="J468"/>
        </row>
        <row r="469">
          <cell r="J469"/>
        </row>
        <row r="470">
          <cell r="J470"/>
        </row>
        <row r="471">
          <cell r="J471"/>
        </row>
        <row r="472">
          <cell r="J472"/>
        </row>
        <row r="473">
          <cell r="J473"/>
        </row>
        <row r="474">
          <cell r="J474"/>
        </row>
        <row r="475">
          <cell r="J475"/>
        </row>
        <row r="476">
          <cell r="J476"/>
        </row>
        <row r="477">
          <cell r="J477"/>
        </row>
        <row r="478">
          <cell r="J478"/>
        </row>
        <row r="479">
          <cell r="J479"/>
        </row>
        <row r="480">
          <cell r="J480"/>
        </row>
        <row r="481">
          <cell r="J481"/>
        </row>
        <row r="482">
          <cell r="J482"/>
        </row>
        <row r="483">
          <cell r="J483"/>
        </row>
        <row r="484">
          <cell r="J484"/>
        </row>
        <row r="485">
          <cell r="J485"/>
        </row>
        <row r="486">
          <cell r="J486"/>
        </row>
        <row r="487">
          <cell r="J487"/>
        </row>
        <row r="488">
          <cell r="J488"/>
        </row>
        <row r="489">
          <cell r="J489"/>
        </row>
        <row r="490">
          <cell r="J490"/>
        </row>
        <row r="491">
          <cell r="J491"/>
        </row>
        <row r="492">
          <cell r="J492"/>
        </row>
        <row r="493">
          <cell r="J493"/>
        </row>
        <row r="494">
          <cell r="J494"/>
        </row>
        <row r="495">
          <cell r="J495"/>
        </row>
        <row r="496">
          <cell r="J496"/>
        </row>
        <row r="497">
          <cell r="J497"/>
        </row>
        <row r="498">
          <cell r="J498"/>
        </row>
        <row r="499">
          <cell r="J499"/>
        </row>
        <row r="500">
          <cell r="J500"/>
        </row>
        <row r="501">
          <cell r="J501"/>
        </row>
        <row r="502">
          <cell r="J502"/>
        </row>
        <row r="503">
          <cell r="J503"/>
        </row>
        <row r="504">
          <cell r="J504"/>
        </row>
        <row r="505">
          <cell r="J505"/>
        </row>
        <row r="506">
          <cell r="J506"/>
        </row>
        <row r="507">
          <cell r="J507"/>
        </row>
        <row r="508">
          <cell r="J508"/>
        </row>
        <row r="509">
          <cell r="J509"/>
        </row>
        <row r="510">
          <cell r="J510"/>
        </row>
        <row r="511">
          <cell r="J511"/>
        </row>
        <row r="512">
          <cell r="J512"/>
        </row>
        <row r="513">
          <cell r="J513"/>
        </row>
        <row r="514">
          <cell r="J514"/>
        </row>
        <row r="515">
          <cell r="J515"/>
        </row>
        <row r="516">
          <cell r="J516"/>
        </row>
        <row r="517">
          <cell r="J517"/>
        </row>
        <row r="518">
          <cell r="J518"/>
        </row>
        <row r="519">
          <cell r="J519"/>
        </row>
        <row r="520">
          <cell r="J520"/>
        </row>
        <row r="521">
          <cell r="J521"/>
        </row>
        <row r="522">
          <cell r="J522"/>
        </row>
        <row r="523">
          <cell r="J523"/>
        </row>
        <row r="524">
          <cell r="J524"/>
        </row>
        <row r="525">
          <cell r="J525"/>
        </row>
        <row r="526">
          <cell r="J526"/>
        </row>
        <row r="527">
          <cell r="J527"/>
        </row>
        <row r="528">
          <cell r="J528"/>
        </row>
        <row r="529">
          <cell r="J529"/>
        </row>
        <row r="530">
          <cell r="J530"/>
        </row>
        <row r="531">
          <cell r="J531"/>
        </row>
        <row r="532">
          <cell r="J532"/>
        </row>
        <row r="533">
          <cell r="J533"/>
        </row>
        <row r="534">
          <cell r="J534"/>
        </row>
        <row r="535">
          <cell r="J535"/>
        </row>
        <row r="536">
          <cell r="J536"/>
        </row>
        <row r="537">
          <cell r="J537"/>
        </row>
        <row r="538">
          <cell r="J538"/>
        </row>
        <row r="539">
          <cell r="J539"/>
        </row>
        <row r="540">
          <cell r="J540"/>
        </row>
        <row r="541">
          <cell r="J541"/>
        </row>
        <row r="542">
          <cell r="J542"/>
        </row>
        <row r="543">
          <cell r="J543"/>
        </row>
        <row r="544">
          <cell r="J544"/>
        </row>
        <row r="545">
          <cell r="J545"/>
        </row>
        <row r="546">
          <cell r="J546"/>
        </row>
        <row r="547">
          <cell r="J547"/>
        </row>
        <row r="548">
          <cell r="J548"/>
        </row>
        <row r="549">
          <cell r="J549"/>
        </row>
        <row r="550">
          <cell r="J550"/>
        </row>
        <row r="551">
          <cell r="J551"/>
        </row>
        <row r="552">
          <cell r="J552"/>
        </row>
        <row r="553">
          <cell r="J553"/>
        </row>
        <row r="554">
          <cell r="J554"/>
        </row>
        <row r="555">
          <cell r="J555"/>
        </row>
        <row r="556">
          <cell r="J556"/>
        </row>
        <row r="557">
          <cell r="J557"/>
        </row>
        <row r="558">
          <cell r="J558"/>
        </row>
        <row r="559">
          <cell r="J559"/>
        </row>
        <row r="560">
          <cell r="J560"/>
        </row>
        <row r="561">
          <cell r="J561"/>
        </row>
        <row r="562">
          <cell r="J562"/>
        </row>
        <row r="563">
          <cell r="J563"/>
        </row>
        <row r="564">
          <cell r="J564"/>
        </row>
        <row r="565">
          <cell r="J565"/>
        </row>
        <row r="566">
          <cell r="J566"/>
        </row>
        <row r="567">
          <cell r="J567"/>
        </row>
        <row r="568">
          <cell r="J568"/>
        </row>
        <row r="569">
          <cell r="J569"/>
        </row>
        <row r="570">
          <cell r="J570"/>
        </row>
        <row r="571">
          <cell r="J571"/>
        </row>
        <row r="572">
          <cell r="J572"/>
        </row>
        <row r="573">
          <cell r="J573"/>
        </row>
        <row r="574">
          <cell r="J574"/>
        </row>
        <row r="575">
          <cell r="J575"/>
        </row>
        <row r="576">
          <cell r="J576"/>
        </row>
        <row r="577">
          <cell r="J577"/>
        </row>
        <row r="578">
          <cell r="J578"/>
        </row>
        <row r="579">
          <cell r="J579"/>
        </row>
        <row r="580">
          <cell r="J580"/>
        </row>
        <row r="581">
          <cell r="J581"/>
        </row>
        <row r="582">
          <cell r="J582"/>
        </row>
        <row r="583">
          <cell r="J583"/>
        </row>
        <row r="584">
          <cell r="J584"/>
        </row>
        <row r="585">
          <cell r="J585"/>
        </row>
        <row r="586">
          <cell r="J586"/>
        </row>
        <row r="587">
          <cell r="J587"/>
        </row>
        <row r="588">
          <cell r="J588"/>
        </row>
        <row r="589">
          <cell r="J589"/>
        </row>
        <row r="590">
          <cell r="J590"/>
        </row>
        <row r="591">
          <cell r="J591"/>
        </row>
        <row r="592">
          <cell r="J592"/>
        </row>
        <row r="593">
          <cell r="J593"/>
        </row>
        <row r="594">
          <cell r="J594"/>
        </row>
        <row r="595">
          <cell r="J595"/>
        </row>
        <row r="596">
          <cell r="J596"/>
        </row>
        <row r="597">
          <cell r="J597"/>
        </row>
        <row r="598">
          <cell r="J598"/>
        </row>
        <row r="599">
          <cell r="J599"/>
        </row>
        <row r="600">
          <cell r="J600"/>
        </row>
        <row r="601">
          <cell r="J601"/>
        </row>
        <row r="602">
          <cell r="J602"/>
        </row>
        <row r="603">
          <cell r="J603"/>
        </row>
        <row r="604">
          <cell r="J604"/>
        </row>
        <row r="605">
          <cell r="J605"/>
        </row>
        <row r="606">
          <cell r="J606"/>
        </row>
        <row r="607">
          <cell r="J607"/>
        </row>
        <row r="608">
          <cell r="J608"/>
        </row>
        <row r="609">
          <cell r="J609"/>
        </row>
        <row r="610">
          <cell r="J610"/>
        </row>
        <row r="611">
          <cell r="J611"/>
        </row>
        <row r="612">
          <cell r="J612"/>
        </row>
        <row r="613">
          <cell r="J613"/>
        </row>
        <row r="614">
          <cell r="J614"/>
        </row>
        <row r="615">
          <cell r="J615"/>
        </row>
        <row r="616">
          <cell r="J616"/>
        </row>
        <row r="617">
          <cell r="J617"/>
        </row>
        <row r="618">
          <cell r="J618"/>
        </row>
        <row r="619">
          <cell r="J619"/>
        </row>
        <row r="620">
          <cell r="J620"/>
        </row>
        <row r="621">
          <cell r="J621"/>
        </row>
        <row r="622">
          <cell r="J622"/>
        </row>
        <row r="623">
          <cell r="J623"/>
        </row>
        <row r="624">
          <cell r="J624"/>
        </row>
        <row r="625">
          <cell r="J625"/>
        </row>
        <row r="626">
          <cell r="J626"/>
        </row>
        <row r="627">
          <cell r="J627"/>
        </row>
        <row r="628">
          <cell r="J628"/>
        </row>
        <row r="629">
          <cell r="J629"/>
        </row>
        <row r="630">
          <cell r="J630"/>
        </row>
        <row r="631">
          <cell r="J631"/>
        </row>
        <row r="632">
          <cell r="J632"/>
        </row>
        <row r="633">
          <cell r="J633"/>
        </row>
        <row r="634">
          <cell r="J634"/>
        </row>
        <row r="635">
          <cell r="J635"/>
        </row>
        <row r="636">
          <cell r="J636"/>
        </row>
        <row r="637">
          <cell r="J637"/>
        </row>
        <row r="638">
          <cell r="J638"/>
        </row>
        <row r="639">
          <cell r="J639"/>
        </row>
        <row r="640">
          <cell r="J640"/>
        </row>
        <row r="641">
          <cell r="J641"/>
        </row>
      </sheetData>
      <sheetData sheetId="8"/>
      <sheetData sheetId="9"/>
      <sheetData sheetId="10">
        <row r="1">
          <cell r="B1" t="str">
            <v>subdivision_name</v>
          </cell>
          <cell r="C1" t="str">
            <v>matching_key</v>
          </cell>
        </row>
        <row r="2">
          <cell r="B2" t="str">
            <v>Canillo</v>
          </cell>
          <cell r="C2"/>
        </row>
        <row r="3">
          <cell r="B3" t="str">
            <v>Encamp</v>
          </cell>
          <cell r="C3"/>
        </row>
        <row r="4">
          <cell r="B4" t="str">
            <v>La Massana</v>
          </cell>
          <cell r="C4"/>
        </row>
        <row r="5">
          <cell r="B5" t="str">
            <v>Ordino</v>
          </cell>
          <cell r="C5"/>
        </row>
        <row r="6">
          <cell r="B6" t="str">
            <v>Sant Julià de Lòria</v>
          </cell>
          <cell r="C6"/>
        </row>
        <row r="7">
          <cell r="B7" t="str">
            <v>Andorra la Vella</v>
          </cell>
          <cell r="C7"/>
        </row>
        <row r="8">
          <cell r="B8" t="str">
            <v>Escaldes-Engordany</v>
          </cell>
          <cell r="C8"/>
        </row>
        <row r="9">
          <cell r="B9" t="str">
            <v>‘Ajmān</v>
          </cell>
          <cell r="C9"/>
        </row>
        <row r="10">
          <cell r="B10" t="str">
            <v>Abū Z̧aby</v>
          </cell>
          <cell r="C10"/>
        </row>
        <row r="11">
          <cell r="B11" t="str">
            <v>Dubayy</v>
          </cell>
          <cell r="C11"/>
        </row>
        <row r="12">
          <cell r="B12" t="str">
            <v>Al Fujayrah</v>
          </cell>
          <cell r="C12"/>
        </row>
        <row r="13">
          <cell r="B13" t="str">
            <v>Ra’s al Khaymah</v>
          </cell>
          <cell r="C13"/>
        </row>
        <row r="14">
          <cell r="B14" t="str">
            <v>Ash Shāriqah</v>
          </cell>
          <cell r="C14"/>
        </row>
        <row r="15">
          <cell r="B15" t="str">
            <v>Umm al Qaywayn</v>
          </cell>
          <cell r="C15"/>
        </row>
        <row r="16">
          <cell r="B16" t="str">
            <v>Balkh</v>
          </cell>
          <cell r="C16"/>
        </row>
        <row r="17">
          <cell r="B17" t="str">
            <v>Balkh</v>
          </cell>
          <cell r="C17"/>
        </row>
        <row r="18">
          <cell r="B18" t="str">
            <v>Bāmyān</v>
          </cell>
          <cell r="C18"/>
        </row>
        <row r="19">
          <cell r="B19" t="str">
            <v>Bāmyān</v>
          </cell>
          <cell r="C19"/>
        </row>
        <row r="20">
          <cell r="B20" t="str">
            <v>Bādghīs</v>
          </cell>
          <cell r="C20"/>
        </row>
        <row r="21">
          <cell r="B21" t="str">
            <v>Bādghīs</v>
          </cell>
          <cell r="C21"/>
        </row>
        <row r="22">
          <cell r="B22" t="str">
            <v>Badakhshān</v>
          </cell>
          <cell r="C22"/>
        </row>
        <row r="23">
          <cell r="B23" t="str">
            <v>Badakhshān</v>
          </cell>
          <cell r="C23"/>
        </row>
        <row r="24">
          <cell r="B24" t="str">
            <v>Baghlān</v>
          </cell>
          <cell r="C24"/>
        </row>
        <row r="25">
          <cell r="B25" t="str">
            <v>Baghlān</v>
          </cell>
          <cell r="C25"/>
        </row>
        <row r="26">
          <cell r="B26" t="str">
            <v>Dāykundī</v>
          </cell>
          <cell r="C26"/>
        </row>
        <row r="27">
          <cell r="B27" t="str">
            <v>Dāykundī</v>
          </cell>
          <cell r="C27"/>
        </row>
        <row r="28">
          <cell r="B28" t="str">
            <v>Farāh</v>
          </cell>
          <cell r="C28"/>
        </row>
        <row r="29">
          <cell r="B29" t="str">
            <v>Farāh</v>
          </cell>
          <cell r="C29"/>
        </row>
        <row r="30">
          <cell r="B30" t="str">
            <v>Fāryāb</v>
          </cell>
          <cell r="C30"/>
        </row>
        <row r="31">
          <cell r="B31" t="str">
            <v>Fāryāb</v>
          </cell>
          <cell r="C31"/>
        </row>
        <row r="32">
          <cell r="B32" t="str">
            <v>Ghaznī</v>
          </cell>
          <cell r="C32"/>
        </row>
        <row r="33">
          <cell r="B33" t="str">
            <v>Ghaznī</v>
          </cell>
          <cell r="C33"/>
        </row>
        <row r="34">
          <cell r="B34" t="str">
            <v>Ghōr</v>
          </cell>
          <cell r="C34"/>
        </row>
        <row r="35">
          <cell r="B35" t="str">
            <v>Ghōr</v>
          </cell>
          <cell r="C35"/>
        </row>
        <row r="36">
          <cell r="B36" t="str">
            <v>Helmand</v>
          </cell>
          <cell r="C36"/>
        </row>
        <row r="37">
          <cell r="B37" t="str">
            <v>Helmand</v>
          </cell>
          <cell r="C37"/>
        </row>
        <row r="38">
          <cell r="B38" t="str">
            <v>Herāt</v>
          </cell>
          <cell r="C38"/>
        </row>
        <row r="39">
          <cell r="B39" t="str">
            <v>Herāt</v>
          </cell>
          <cell r="C39"/>
        </row>
        <row r="40">
          <cell r="B40" t="str">
            <v>Jowzjān</v>
          </cell>
          <cell r="C40"/>
        </row>
        <row r="41">
          <cell r="B41" t="str">
            <v>Jowzjān</v>
          </cell>
          <cell r="C41"/>
        </row>
        <row r="42">
          <cell r="B42" t="str">
            <v>Kābul</v>
          </cell>
          <cell r="C42"/>
        </row>
        <row r="43">
          <cell r="B43" t="str">
            <v>Kābul</v>
          </cell>
          <cell r="C43"/>
        </row>
        <row r="44">
          <cell r="B44" t="str">
            <v>Kandahār</v>
          </cell>
          <cell r="C44"/>
        </row>
        <row r="45">
          <cell r="B45" t="str">
            <v>Kandahār</v>
          </cell>
          <cell r="C45"/>
        </row>
        <row r="46">
          <cell r="B46" t="str">
            <v>Kāpīsā</v>
          </cell>
          <cell r="C46"/>
        </row>
        <row r="47">
          <cell r="B47" t="str">
            <v>Kāpīsā</v>
          </cell>
          <cell r="C47"/>
        </row>
        <row r="48">
          <cell r="B48" t="str">
            <v>Kunduz</v>
          </cell>
          <cell r="C48"/>
        </row>
        <row r="49">
          <cell r="B49" t="str">
            <v>Kunduz</v>
          </cell>
          <cell r="C49"/>
        </row>
        <row r="50">
          <cell r="B50" t="str">
            <v>Khōst</v>
          </cell>
          <cell r="C50"/>
        </row>
        <row r="51">
          <cell r="B51" t="str">
            <v>Khōst</v>
          </cell>
          <cell r="C51"/>
        </row>
        <row r="52">
          <cell r="B52" t="str">
            <v>Kunaṟ</v>
          </cell>
          <cell r="C52"/>
        </row>
        <row r="53">
          <cell r="B53" t="str">
            <v>Kunaṟ</v>
          </cell>
          <cell r="C53"/>
        </row>
        <row r="54">
          <cell r="B54" t="str">
            <v>Laghmān</v>
          </cell>
          <cell r="C54"/>
        </row>
        <row r="55">
          <cell r="B55" t="str">
            <v>Laghmān</v>
          </cell>
          <cell r="C55"/>
        </row>
        <row r="56">
          <cell r="B56" t="str">
            <v>Lōgar</v>
          </cell>
          <cell r="C56"/>
        </row>
        <row r="57">
          <cell r="B57" t="str">
            <v>Lōgar</v>
          </cell>
          <cell r="C57"/>
        </row>
        <row r="58">
          <cell r="B58" t="str">
            <v>Nangarhār</v>
          </cell>
          <cell r="C58"/>
        </row>
        <row r="59">
          <cell r="B59" t="str">
            <v>Nangarhār</v>
          </cell>
          <cell r="C59"/>
        </row>
        <row r="60">
          <cell r="B60" t="str">
            <v>Nīmrōz</v>
          </cell>
          <cell r="C60"/>
        </row>
        <row r="61">
          <cell r="B61" t="str">
            <v>Nīmrōz</v>
          </cell>
          <cell r="C61"/>
        </row>
        <row r="62">
          <cell r="B62" t="str">
            <v>Nūristān</v>
          </cell>
          <cell r="C62"/>
        </row>
        <row r="63">
          <cell r="B63" t="str">
            <v>Nūristān</v>
          </cell>
          <cell r="C63"/>
        </row>
        <row r="64">
          <cell r="B64" t="str">
            <v>Panjshayr</v>
          </cell>
          <cell r="C64"/>
        </row>
        <row r="65">
          <cell r="B65" t="str">
            <v>Panjshayr</v>
          </cell>
          <cell r="C65"/>
        </row>
        <row r="66">
          <cell r="B66" t="str">
            <v>Parwān</v>
          </cell>
          <cell r="C66"/>
        </row>
        <row r="67">
          <cell r="B67" t="str">
            <v>Parwān</v>
          </cell>
          <cell r="C67"/>
        </row>
        <row r="68">
          <cell r="B68" t="str">
            <v>Paktiyā</v>
          </cell>
          <cell r="C68"/>
        </row>
        <row r="69">
          <cell r="B69" t="str">
            <v>Paktiyā</v>
          </cell>
          <cell r="C69"/>
        </row>
        <row r="70">
          <cell r="B70" t="str">
            <v>Paktīkā</v>
          </cell>
          <cell r="C70"/>
        </row>
        <row r="71">
          <cell r="B71" t="str">
            <v>Paktīkā</v>
          </cell>
          <cell r="C71"/>
        </row>
        <row r="72">
          <cell r="B72" t="str">
            <v>Samangān</v>
          </cell>
          <cell r="C72"/>
        </row>
        <row r="73">
          <cell r="B73" t="str">
            <v>Samangān</v>
          </cell>
          <cell r="C73"/>
        </row>
        <row r="74">
          <cell r="B74" t="str">
            <v>Sar-e Pul</v>
          </cell>
          <cell r="C74"/>
        </row>
        <row r="75">
          <cell r="B75" t="str">
            <v>Sar-e Pul</v>
          </cell>
          <cell r="C75"/>
        </row>
        <row r="76">
          <cell r="B76" t="str">
            <v>Takhār</v>
          </cell>
          <cell r="C76"/>
        </row>
        <row r="77">
          <cell r="B77" t="str">
            <v>Takhār</v>
          </cell>
          <cell r="C77"/>
        </row>
        <row r="78">
          <cell r="B78" t="str">
            <v>Uruzgān</v>
          </cell>
          <cell r="C78"/>
        </row>
        <row r="79">
          <cell r="B79" t="str">
            <v>Uruzgān</v>
          </cell>
          <cell r="C79"/>
        </row>
        <row r="80">
          <cell r="B80" t="str">
            <v>Wardak</v>
          </cell>
          <cell r="C80"/>
        </row>
        <row r="81">
          <cell r="B81" t="str">
            <v>Wardak</v>
          </cell>
          <cell r="C81"/>
        </row>
        <row r="82">
          <cell r="B82" t="str">
            <v>Zābul</v>
          </cell>
          <cell r="C82"/>
        </row>
        <row r="83">
          <cell r="B83" t="str">
            <v>Zābul</v>
          </cell>
          <cell r="C83"/>
        </row>
        <row r="84">
          <cell r="B84" t="str">
            <v>Barbuda</v>
          </cell>
          <cell r="C84"/>
        </row>
        <row r="85">
          <cell r="B85" t="str">
            <v>Redonda</v>
          </cell>
          <cell r="C85"/>
        </row>
        <row r="86">
          <cell r="B86" t="str">
            <v>Saint George</v>
          </cell>
          <cell r="C86"/>
        </row>
        <row r="87">
          <cell r="B87" t="str">
            <v>Saint John</v>
          </cell>
          <cell r="C87"/>
        </row>
        <row r="88">
          <cell r="B88" t="str">
            <v>Saint Mary</v>
          </cell>
          <cell r="C88"/>
        </row>
        <row r="89">
          <cell r="B89" t="str">
            <v>Saint Paul</v>
          </cell>
          <cell r="C89"/>
        </row>
        <row r="90">
          <cell r="B90" t="str">
            <v>Saint Peter</v>
          </cell>
          <cell r="C90"/>
        </row>
        <row r="91">
          <cell r="B91" t="str">
            <v>Saint Philip</v>
          </cell>
          <cell r="C91"/>
        </row>
        <row r="92">
          <cell r="B92" t="str">
            <v>Berat</v>
          </cell>
          <cell r="C92"/>
        </row>
        <row r="93">
          <cell r="B93" t="str">
            <v>Durrës</v>
          </cell>
          <cell r="C93"/>
        </row>
        <row r="94">
          <cell r="B94" t="str">
            <v>Elbasan</v>
          </cell>
          <cell r="C94"/>
        </row>
        <row r="95">
          <cell r="B95" t="str">
            <v>Fier</v>
          </cell>
          <cell r="C95"/>
        </row>
        <row r="96">
          <cell r="B96" t="str">
            <v>Gjirokastër</v>
          </cell>
          <cell r="C96"/>
        </row>
        <row r="97">
          <cell r="B97" t="str">
            <v>Korçë</v>
          </cell>
          <cell r="C97"/>
        </row>
        <row r="98">
          <cell r="B98" t="str">
            <v>Kukës</v>
          </cell>
          <cell r="C98"/>
        </row>
        <row r="99">
          <cell r="B99" t="str">
            <v>Lezhë</v>
          </cell>
          <cell r="C99"/>
        </row>
        <row r="100">
          <cell r="B100" t="str">
            <v>Dibër</v>
          </cell>
          <cell r="C100"/>
        </row>
        <row r="101">
          <cell r="B101" t="str">
            <v>Shkodër</v>
          </cell>
          <cell r="C101"/>
        </row>
        <row r="102">
          <cell r="B102" t="str">
            <v>Tiranë</v>
          </cell>
          <cell r="C102"/>
        </row>
        <row r="103">
          <cell r="B103" t="str">
            <v>Vlorë</v>
          </cell>
          <cell r="C103"/>
        </row>
        <row r="104">
          <cell r="B104" t="str">
            <v>Aragac̣otn</v>
          </cell>
          <cell r="C104"/>
        </row>
        <row r="105">
          <cell r="B105" t="str">
            <v>Ararat</v>
          </cell>
          <cell r="C105"/>
        </row>
        <row r="106">
          <cell r="B106" t="str">
            <v>Armavir</v>
          </cell>
          <cell r="C106"/>
        </row>
        <row r="107">
          <cell r="B107" t="str">
            <v>Geġark'unik'</v>
          </cell>
          <cell r="C107"/>
        </row>
        <row r="108">
          <cell r="B108" t="str">
            <v>Kotayk'</v>
          </cell>
          <cell r="C108"/>
        </row>
        <row r="109">
          <cell r="B109" t="str">
            <v>Loṙi</v>
          </cell>
          <cell r="C109"/>
        </row>
        <row r="110">
          <cell r="B110" t="str">
            <v>Širak</v>
          </cell>
          <cell r="C110"/>
        </row>
        <row r="111">
          <cell r="B111" t="str">
            <v>Syunik'</v>
          </cell>
          <cell r="C111"/>
        </row>
        <row r="112">
          <cell r="B112" t="str">
            <v>Tavuš</v>
          </cell>
          <cell r="C112"/>
        </row>
        <row r="113">
          <cell r="B113" t="str">
            <v>Vayoć Jor</v>
          </cell>
          <cell r="C113"/>
        </row>
        <row r="114">
          <cell r="B114" t="str">
            <v>Erevan</v>
          </cell>
          <cell r="C114"/>
        </row>
        <row r="115">
          <cell r="B115" t="str">
            <v>Bengo</v>
          </cell>
          <cell r="C115"/>
        </row>
        <row r="116">
          <cell r="B116" t="str">
            <v>Benguela</v>
          </cell>
          <cell r="C116"/>
        </row>
        <row r="117">
          <cell r="B117" t="str">
            <v>Bié</v>
          </cell>
          <cell r="C117"/>
        </row>
        <row r="118">
          <cell r="B118" t="str">
            <v>Cabinda</v>
          </cell>
          <cell r="C118"/>
        </row>
        <row r="119">
          <cell r="B119" t="str">
            <v>Kuando Kubango</v>
          </cell>
          <cell r="C119"/>
        </row>
        <row r="120">
          <cell r="B120" t="str">
            <v>Cunene</v>
          </cell>
          <cell r="C120"/>
        </row>
        <row r="121">
          <cell r="B121" t="str">
            <v>Kwanza Norte</v>
          </cell>
          <cell r="C121"/>
        </row>
        <row r="122">
          <cell r="B122" t="str">
            <v>Kwanza Sul</v>
          </cell>
          <cell r="C122"/>
        </row>
        <row r="123">
          <cell r="B123" t="str">
            <v>Huambo</v>
          </cell>
          <cell r="C123"/>
        </row>
        <row r="124">
          <cell r="B124" t="str">
            <v>Huíla</v>
          </cell>
          <cell r="C124"/>
        </row>
        <row r="125">
          <cell r="B125" t="str">
            <v>Lunda Norte</v>
          </cell>
          <cell r="C125"/>
        </row>
        <row r="126">
          <cell r="B126" t="str">
            <v>Lunda Sul</v>
          </cell>
          <cell r="C126"/>
        </row>
        <row r="127">
          <cell r="B127" t="str">
            <v>Luanda</v>
          </cell>
          <cell r="C127"/>
        </row>
        <row r="128">
          <cell r="B128" t="str">
            <v>Malange</v>
          </cell>
          <cell r="C128"/>
        </row>
        <row r="129">
          <cell r="B129" t="str">
            <v>Moxico</v>
          </cell>
          <cell r="C129"/>
        </row>
        <row r="130">
          <cell r="B130" t="str">
            <v>Namibe</v>
          </cell>
          <cell r="C130"/>
        </row>
        <row r="131">
          <cell r="B131" t="str">
            <v>Uíge</v>
          </cell>
          <cell r="C131"/>
        </row>
        <row r="132">
          <cell r="B132" t="str">
            <v>Zaire</v>
          </cell>
          <cell r="C132"/>
        </row>
        <row r="133">
          <cell r="B133" t="str">
            <v>Salta</v>
          </cell>
          <cell r="C133"/>
        </row>
        <row r="134">
          <cell r="B134" t="str">
            <v>Buenos Aires</v>
          </cell>
          <cell r="C134"/>
        </row>
        <row r="135">
          <cell r="B135" t="str">
            <v>San Luis</v>
          </cell>
          <cell r="C135"/>
        </row>
        <row r="136">
          <cell r="B136" t="str">
            <v>Entre Ríos</v>
          </cell>
          <cell r="C136"/>
        </row>
        <row r="137">
          <cell r="B137" t="str">
            <v>La Rioja</v>
          </cell>
          <cell r="C137"/>
        </row>
        <row r="138">
          <cell r="B138" t="str">
            <v>Santiago del Estero</v>
          </cell>
          <cell r="C138"/>
        </row>
        <row r="139">
          <cell r="B139" t="str">
            <v>Chaco</v>
          </cell>
          <cell r="C139"/>
        </row>
        <row r="140">
          <cell r="B140" t="str">
            <v>San Juan</v>
          </cell>
          <cell r="C140"/>
        </row>
        <row r="141">
          <cell r="B141" t="str">
            <v>Catamarca</v>
          </cell>
          <cell r="C141"/>
        </row>
        <row r="142">
          <cell r="B142" t="str">
            <v>La Pampa</v>
          </cell>
          <cell r="C142"/>
        </row>
        <row r="143">
          <cell r="B143" t="str">
            <v>Mendoza</v>
          </cell>
          <cell r="C143"/>
        </row>
        <row r="144">
          <cell r="B144" t="str">
            <v>Misiones</v>
          </cell>
          <cell r="C144"/>
        </row>
        <row r="145">
          <cell r="B145" t="str">
            <v>Formosa</v>
          </cell>
          <cell r="C145"/>
        </row>
        <row r="146">
          <cell r="B146" t="str">
            <v>Neuquén</v>
          </cell>
          <cell r="C146"/>
        </row>
        <row r="147">
          <cell r="B147" t="str">
            <v>Río Negro</v>
          </cell>
          <cell r="C147"/>
        </row>
        <row r="148">
          <cell r="B148" t="str">
            <v>Santa Fe</v>
          </cell>
          <cell r="C148"/>
        </row>
        <row r="149">
          <cell r="B149" t="str">
            <v>Tucumán</v>
          </cell>
          <cell r="C149"/>
        </row>
        <row r="150">
          <cell r="B150" t="str">
            <v>Chubut</v>
          </cell>
          <cell r="C150"/>
        </row>
        <row r="151">
          <cell r="B151" t="str">
            <v>Tierra del Fuego</v>
          </cell>
          <cell r="C151"/>
        </row>
        <row r="152">
          <cell r="B152" t="str">
            <v>Corrientes</v>
          </cell>
          <cell r="C152"/>
        </row>
        <row r="153">
          <cell r="B153" t="str">
            <v>Córdoba</v>
          </cell>
          <cell r="C153"/>
        </row>
        <row r="154">
          <cell r="B154" t="str">
            <v>Jujuy</v>
          </cell>
          <cell r="C154"/>
        </row>
        <row r="155">
          <cell r="B155" t="str">
            <v>Santa Cruz</v>
          </cell>
          <cell r="C155"/>
        </row>
        <row r="156">
          <cell r="B156" t="str">
            <v>Ciudad Autónoma de Buenos Aires</v>
          </cell>
          <cell r="C156"/>
        </row>
        <row r="157">
          <cell r="B157" t="str">
            <v>Burgenland</v>
          </cell>
          <cell r="C157"/>
        </row>
        <row r="158">
          <cell r="B158" t="str">
            <v>Kärnten</v>
          </cell>
          <cell r="C158"/>
        </row>
        <row r="159">
          <cell r="B159" t="str">
            <v>Niederösterreich</v>
          </cell>
          <cell r="C159"/>
        </row>
        <row r="160">
          <cell r="B160" t="str">
            <v>Oberösterreich</v>
          </cell>
          <cell r="C160"/>
        </row>
        <row r="161">
          <cell r="B161" t="str">
            <v>Salzburg</v>
          </cell>
          <cell r="C161"/>
        </row>
        <row r="162">
          <cell r="B162" t="str">
            <v>Steiermark</v>
          </cell>
          <cell r="C162"/>
        </row>
        <row r="163">
          <cell r="B163" t="str">
            <v>Tirol</v>
          </cell>
          <cell r="C163"/>
        </row>
        <row r="164">
          <cell r="B164" t="str">
            <v>Vorarlberg</v>
          </cell>
          <cell r="C164"/>
        </row>
        <row r="165">
          <cell r="B165" t="str">
            <v>Wien</v>
          </cell>
          <cell r="C165"/>
        </row>
        <row r="166">
          <cell r="B166" t="str">
            <v>Australian Capital Territory</v>
          </cell>
          <cell r="C166"/>
        </row>
        <row r="167">
          <cell r="B167" t="str">
            <v>Northern Territory</v>
          </cell>
          <cell r="C167"/>
        </row>
        <row r="168">
          <cell r="B168" t="str">
            <v>New South Wales</v>
          </cell>
          <cell r="C168"/>
        </row>
        <row r="169">
          <cell r="B169" t="str">
            <v>Queensland</v>
          </cell>
          <cell r="C169"/>
        </row>
        <row r="170">
          <cell r="B170" t="str">
            <v>South Australia</v>
          </cell>
          <cell r="C170"/>
        </row>
        <row r="171">
          <cell r="B171" t="str">
            <v>Tasmania</v>
          </cell>
          <cell r="C171"/>
        </row>
        <row r="172">
          <cell r="B172" t="str">
            <v>Victoria</v>
          </cell>
          <cell r="C172"/>
        </row>
        <row r="173">
          <cell r="B173" t="str">
            <v>Western Australia</v>
          </cell>
          <cell r="C173"/>
        </row>
        <row r="174">
          <cell r="B174" t="str">
            <v>Bakı</v>
          </cell>
          <cell r="C174"/>
        </row>
        <row r="175">
          <cell r="B175" t="str">
            <v>Gəncə</v>
          </cell>
          <cell r="C175"/>
        </row>
        <row r="176">
          <cell r="B176" t="str">
            <v>Lənkəran</v>
          </cell>
          <cell r="C176"/>
        </row>
        <row r="177">
          <cell r="B177" t="str">
            <v>Mingəçevir</v>
          </cell>
          <cell r="C177"/>
        </row>
        <row r="178">
          <cell r="B178" t="str">
            <v>Naftalan</v>
          </cell>
          <cell r="C178"/>
        </row>
        <row r="179">
          <cell r="B179" t="str">
            <v>Şəki</v>
          </cell>
          <cell r="C179"/>
        </row>
        <row r="180">
          <cell r="B180" t="str">
            <v>Sumqayıt</v>
          </cell>
          <cell r="C180"/>
        </row>
        <row r="181">
          <cell r="B181" t="str">
            <v>Şirvan</v>
          </cell>
          <cell r="C181"/>
        </row>
        <row r="182">
          <cell r="B182" t="str">
            <v>Xankəndi</v>
          </cell>
          <cell r="C182"/>
        </row>
        <row r="183">
          <cell r="B183" t="str">
            <v>Yevlax</v>
          </cell>
          <cell r="C183"/>
        </row>
        <row r="184">
          <cell r="B184" t="str">
            <v>Abşeron</v>
          </cell>
          <cell r="C184"/>
        </row>
        <row r="185">
          <cell r="B185" t="str">
            <v>Ağstafa</v>
          </cell>
          <cell r="C185"/>
        </row>
        <row r="186">
          <cell r="B186" t="str">
            <v>Ağcabədi</v>
          </cell>
          <cell r="C186"/>
        </row>
        <row r="187">
          <cell r="B187" t="str">
            <v>Ağdam</v>
          </cell>
          <cell r="C187"/>
        </row>
        <row r="188">
          <cell r="B188" t="str">
            <v>Ağdaş</v>
          </cell>
          <cell r="C188"/>
        </row>
        <row r="189">
          <cell r="B189" t="str">
            <v>Ağsu</v>
          </cell>
          <cell r="C189"/>
        </row>
        <row r="190">
          <cell r="B190" t="str">
            <v>Astara</v>
          </cell>
          <cell r="C190"/>
        </row>
        <row r="191">
          <cell r="B191" t="str">
            <v>Balakən</v>
          </cell>
          <cell r="C191"/>
        </row>
        <row r="192">
          <cell r="B192" t="str">
            <v>Bərdə</v>
          </cell>
          <cell r="C192"/>
        </row>
        <row r="193">
          <cell r="B193" t="str">
            <v>Beyləqan</v>
          </cell>
          <cell r="C193"/>
        </row>
        <row r="194">
          <cell r="B194" t="str">
            <v>Biləsuvar</v>
          </cell>
          <cell r="C194"/>
        </row>
        <row r="195">
          <cell r="B195" t="str">
            <v>Cəbrayıl</v>
          </cell>
          <cell r="C195"/>
        </row>
        <row r="196">
          <cell r="B196" t="str">
            <v>Cəlilabad</v>
          </cell>
          <cell r="C196"/>
        </row>
        <row r="197">
          <cell r="B197" t="str">
            <v>Daşkəsən</v>
          </cell>
          <cell r="C197"/>
        </row>
        <row r="198">
          <cell r="B198" t="str">
            <v>Füzuli</v>
          </cell>
          <cell r="C198"/>
        </row>
        <row r="199">
          <cell r="B199" t="str">
            <v>Gədəbəy</v>
          </cell>
          <cell r="C199"/>
        </row>
        <row r="200">
          <cell r="B200" t="str">
            <v>Goranboy</v>
          </cell>
          <cell r="C200"/>
        </row>
        <row r="201">
          <cell r="B201" t="str">
            <v>Göyçay</v>
          </cell>
          <cell r="C201"/>
        </row>
        <row r="202">
          <cell r="B202" t="str">
            <v>Göygöl</v>
          </cell>
          <cell r="C202"/>
        </row>
        <row r="203">
          <cell r="B203" t="str">
            <v>Hacıqabul</v>
          </cell>
          <cell r="C203"/>
        </row>
        <row r="204">
          <cell r="B204" t="str">
            <v>İmişli</v>
          </cell>
          <cell r="C204"/>
        </row>
        <row r="205">
          <cell r="B205" t="str">
            <v>İsmayıllı</v>
          </cell>
          <cell r="C205"/>
        </row>
        <row r="206">
          <cell r="B206" t="str">
            <v>Kəlbəcər</v>
          </cell>
          <cell r="C206"/>
        </row>
        <row r="207">
          <cell r="B207" t="str">
            <v>Kürdəmir</v>
          </cell>
          <cell r="C207"/>
        </row>
        <row r="208">
          <cell r="B208" t="str">
            <v>Laçın</v>
          </cell>
          <cell r="C208"/>
        </row>
        <row r="209">
          <cell r="B209" t="str">
            <v>Lənkəran</v>
          </cell>
          <cell r="C209"/>
        </row>
        <row r="210">
          <cell r="B210" t="str">
            <v>Lerik</v>
          </cell>
          <cell r="C210"/>
        </row>
        <row r="211">
          <cell r="B211" t="str">
            <v>Masallı</v>
          </cell>
          <cell r="C211"/>
        </row>
        <row r="212">
          <cell r="B212" t="str">
            <v>Neftçala</v>
          </cell>
          <cell r="C212"/>
        </row>
        <row r="213">
          <cell r="B213" t="str">
            <v>Oğuz</v>
          </cell>
          <cell r="C213"/>
        </row>
        <row r="214">
          <cell r="B214" t="str">
            <v>Qəbələ</v>
          </cell>
          <cell r="C214"/>
        </row>
        <row r="215">
          <cell r="B215" t="str">
            <v>Qax</v>
          </cell>
          <cell r="C215"/>
        </row>
        <row r="216">
          <cell r="B216" t="str">
            <v>Qazax</v>
          </cell>
          <cell r="C216"/>
        </row>
        <row r="217">
          <cell r="B217" t="str">
            <v>Quba</v>
          </cell>
          <cell r="C217"/>
        </row>
        <row r="218">
          <cell r="B218" t="str">
            <v>Qubadlı</v>
          </cell>
          <cell r="C218"/>
        </row>
        <row r="219">
          <cell r="B219" t="str">
            <v>Qobustan</v>
          </cell>
          <cell r="C219"/>
        </row>
        <row r="220">
          <cell r="B220" t="str">
            <v>Qusar</v>
          </cell>
          <cell r="C220"/>
        </row>
        <row r="221">
          <cell r="B221" t="str">
            <v>Sabirabad</v>
          </cell>
          <cell r="C221"/>
        </row>
        <row r="222">
          <cell r="B222" t="str">
            <v>Şəki</v>
          </cell>
          <cell r="C222"/>
        </row>
        <row r="223">
          <cell r="B223" t="str">
            <v>Salyan</v>
          </cell>
          <cell r="C223"/>
        </row>
        <row r="224">
          <cell r="B224" t="str">
            <v>Saatlı</v>
          </cell>
          <cell r="C224"/>
        </row>
        <row r="225">
          <cell r="B225" t="str">
            <v>Şabran</v>
          </cell>
          <cell r="C225"/>
        </row>
        <row r="226">
          <cell r="B226" t="str">
            <v>Siyəzən</v>
          </cell>
          <cell r="C226"/>
        </row>
        <row r="227">
          <cell r="B227" t="str">
            <v>Şəmkir</v>
          </cell>
          <cell r="C227"/>
        </row>
        <row r="228">
          <cell r="B228" t="str">
            <v>Şamaxı</v>
          </cell>
          <cell r="C228"/>
        </row>
        <row r="229">
          <cell r="B229" t="str">
            <v>Samux</v>
          </cell>
          <cell r="C229"/>
        </row>
        <row r="230">
          <cell r="B230" t="str">
            <v>Şuşa</v>
          </cell>
          <cell r="C230"/>
        </row>
        <row r="231">
          <cell r="B231" t="str">
            <v>Tərtər</v>
          </cell>
          <cell r="C231"/>
        </row>
        <row r="232">
          <cell r="B232" t="str">
            <v>Tovuz</v>
          </cell>
          <cell r="C232"/>
        </row>
        <row r="233">
          <cell r="B233" t="str">
            <v>Ucar</v>
          </cell>
          <cell r="C233"/>
        </row>
        <row r="234">
          <cell r="B234" t="str">
            <v>Xaçmaz</v>
          </cell>
          <cell r="C234"/>
        </row>
        <row r="235">
          <cell r="B235" t="str">
            <v>Xocalı</v>
          </cell>
          <cell r="C235"/>
        </row>
        <row r="236">
          <cell r="B236" t="str">
            <v>Xızı</v>
          </cell>
          <cell r="C236"/>
        </row>
        <row r="237">
          <cell r="B237" t="str">
            <v>Xocavənd</v>
          </cell>
          <cell r="C237"/>
        </row>
        <row r="238">
          <cell r="B238" t="str">
            <v>Yardımlı</v>
          </cell>
          <cell r="C238"/>
        </row>
        <row r="239">
          <cell r="B239" t="str">
            <v>Yevlax</v>
          </cell>
          <cell r="C239"/>
        </row>
        <row r="240">
          <cell r="B240" t="str">
            <v>Zəngilan</v>
          </cell>
          <cell r="C240"/>
        </row>
        <row r="241">
          <cell r="B241" t="str">
            <v>Zaqatala</v>
          </cell>
          <cell r="C241"/>
        </row>
        <row r="242">
          <cell r="B242" t="str">
            <v>Zərdab</v>
          </cell>
          <cell r="C242"/>
        </row>
        <row r="243">
          <cell r="B243" t="str">
            <v>Naxçıvan</v>
          </cell>
          <cell r="C243"/>
        </row>
        <row r="244">
          <cell r="B244" t="str">
            <v>Naxçıvan</v>
          </cell>
          <cell r="C244"/>
        </row>
        <row r="245">
          <cell r="B245" t="str">
            <v>Babək</v>
          </cell>
          <cell r="C245"/>
        </row>
        <row r="246">
          <cell r="B246" t="str">
            <v>Culfa</v>
          </cell>
          <cell r="C246"/>
        </row>
        <row r="247">
          <cell r="B247" t="str">
            <v>Kǝngǝrli</v>
          </cell>
          <cell r="C247"/>
        </row>
        <row r="248">
          <cell r="B248" t="str">
            <v>Ordubad</v>
          </cell>
          <cell r="C248"/>
        </row>
        <row r="249">
          <cell r="B249" t="str">
            <v>Sədərək</v>
          </cell>
          <cell r="C249"/>
        </row>
        <row r="250">
          <cell r="B250" t="str">
            <v>Şahbuz</v>
          </cell>
          <cell r="C250"/>
        </row>
        <row r="251">
          <cell r="B251" t="str">
            <v>Şərur</v>
          </cell>
          <cell r="C251"/>
        </row>
        <row r="252">
          <cell r="B252" t="str">
            <v>Federacija Bosne i Hercegovine</v>
          </cell>
          <cell r="C252"/>
        </row>
        <row r="253">
          <cell r="B253" t="str">
            <v>Federacija Bosne i Hercegovine</v>
          </cell>
          <cell r="C253"/>
        </row>
        <row r="254">
          <cell r="B254" t="str">
            <v>Federacija Bosne i Hercegovine</v>
          </cell>
          <cell r="C254"/>
        </row>
        <row r="255">
          <cell r="B255" t="str">
            <v>Republika Srpska</v>
          </cell>
          <cell r="C255"/>
        </row>
        <row r="256">
          <cell r="B256" t="str">
            <v>Republika Srpska</v>
          </cell>
          <cell r="C256"/>
        </row>
        <row r="257">
          <cell r="B257" t="str">
            <v>Republika Srpska</v>
          </cell>
          <cell r="C257"/>
        </row>
        <row r="258">
          <cell r="B258" t="str">
            <v>Brčko distrikt</v>
          </cell>
          <cell r="C258"/>
        </row>
        <row r="259">
          <cell r="B259" t="str">
            <v>Brčko distrikt</v>
          </cell>
          <cell r="C259"/>
        </row>
        <row r="260">
          <cell r="B260" t="str">
            <v>Brčko distrikt</v>
          </cell>
          <cell r="C260"/>
        </row>
        <row r="261">
          <cell r="B261" t="str">
            <v>Christ Church</v>
          </cell>
          <cell r="C261"/>
        </row>
        <row r="262">
          <cell r="B262" t="str">
            <v>Saint Andrew</v>
          </cell>
          <cell r="C262"/>
        </row>
        <row r="263">
          <cell r="B263" t="str">
            <v>Saint George</v>
          </cell>
          <cell r="C263"/>
        </row>
        <row r="264">
          <cell r="B264" t="str">
            <v>Saint James</v>
          </cell>
          <cell r="C264"/>
        </row>
        <row r="265">
          <cell r="B265" t="str">
            <v>Saint John</v>
          </cell>
          <cell r="C265"/>
        </row>
        <row r="266">
          <cell r="B266" t="str">
            <v>Saint Joseph</v>
          </cell>
          <cell r="C266"/>
        </row>
        <row r="267">
          <cell r="B267" t="str">
            <v>Saint Lucy</v>
          </cell>
          <cell r="C267"/>
        </row>
        <row r="268">
          <cell r="B268" t="str">
            <v>Saint Michael</v>
          </cell>
          <cell r="C268"/>
        </row>
        <row r="269">
          <cell r="B269" t="str">
            <v>Saint Peter</v>
          </cell>
          <cell r="C269"/>
        </row>
        <row r="270">
          <cell r="B270" t="str">
            <v>Saint Philip</v>
          </cell>
          <cell r="C270"/>
        </row>
        <row r="271">
          <cell r="B271" t="str">
            <v>Saint Thomas</v>
          </cell>
          <cell r="C271"/>
        </row>
        <row r="272">
          <cell r="B272" t="str">
            <v>Barisal</v>
          </cell>
          <cell r="C272"/>
        </row>
        <row r="273">
          <cell r="B273" t="str">
            <v>Barguna</v>
          </cell>
          <cell r="C273"/>
        </row>
        <row r="274">
          <cell r="B274" t="str">
            <v>Barisal</v>
          </cell>
          <cell r="C274"/>
        </row>
        <row r="275">
          <cell r="B275" t="str">
            <v>Bhola</v>
          </cell>
          <cell r="C275"/>
        </row>
        <row r="276">
          <cell r="B276" t="str">
            <v>Jhalakathi</v>
          </cell>
          <cell r="C276"/>
        </row>
        <row r="277">
          <cell r="B277" t="str">
            <v>Pirojpur</v>
          </cell>
          <cell r="C277"/>
        </row>
        <row r="278">
          <cell r="B278" t="str">
            <v>Patuakhali</v>
          </cell>
          <cell r="C278"/>
        </row>
        <row r="279">
          <cell r="B279" t="str">
            <v>Chittagong</v>
          </cell>
          <cell r="C279"/>
        </row>
        <row r="280">
          <cell r="B280" t="str">
            <v>Bandarban</v>
          </cell>
          <cell r="C280"/>
        </row>
        <row r="281">
          <cell r="B281" t="str">
            <v>Brahmanbaria</v>
          </cell>
          <cell r="C281"/>
        </row>
        <row r="282">
          <cell r="B282" t="str">
            <v>Comilla</v>
          </cell>
          <cell r="C282"/>
        </row>
        <row r="283">
          <cell r="B283" t="str">
            <v>Chandpur</v>
          </cell>
          <cell r="C283"/>
        </row>
        <row r="284">
          <cell r="B284" t="str">
            <v>Chittagong</v>
          </cell>
          <cell r="C284"/>
        </row>
        <row r="285">
          <cell r="B285" t="str">
            <v>Cox's Bazar</v>
          </cell>
          <cell r="C285"/>
        </row>
        <row r="286">
          <cell r="B286" t="str">
            <v>Feni</v>
          </cell>
          <cell r="C286"/>
        </row>
        <row r="287">
          <cell r="B287" t="str">
            <v>Khagrachhari</v>
          </cell>
          <cell r="C287"/>
        </row>
        <row r="288">
          <cell r="B288" t="str">
            <v>Lakshmipur</v>
          </cell>
          <cell r="C288"/>
        </row>
        <row r="289">
          <cell r="B289" t="str">
            <v>Noakhali</v>
          </cell>
          <cell r="C289"/>
        </row>
        <row r="290">
          <cell r="B290" t="str">
            <v>Rangamati</v>
          </cell>
          <cell r="C290"/>
        </row>
        <row r="291">
          <cell r="B291" t="str">
            <v>Dhaka</v>
          </cell>
          <cell r="C291"/>
        </row>
        <row r="292">
          <cell r="B292" t="str">
            <v>Dhaka</v>
          </cell>
          <cell r="C292"/>
        </row>
        <row r="293">
          <cell r="B293" t="str">
            <v>Faridpur</v>
          </cell>
          <cell r="C293"/>
        </row>
        <row r="294">
          <cell r="B294" t="str">
            <v>Gopalganj</v>
          </cell>
          <cell r="C294"/>
        </row>
        <row r="295">
          <cell r="B295" t="str">
            <v>Gazipur</v>
          </cell>
          <cell r="C295"/>
        </row>
        <row r="296">
          <cell r="B296" t="str">
            <v>Kishoreganj</v>
          </cell>
          <cell r="C296"/>
        </row>
        <row r="297">
          <cell r="B297" t="str">
            <v>Manikganj</v>
          </cell>
          <cell r="C297"/>
        </row>
        <row r="298">
          <cell r="B298" t="str">
            <v>Munshiganj</v>
          </cell>
          <cell r="C298"/>
        </row>
        <row r="299">
          <cell r="B299" t="str">
            <v>Madaripur</v>
          </cell>
          <cell r="C299"/>
        </row>
        <row r="300">
          <cell r="B300" t="str">
            <v>Narayanganj</v>
          </cell>
          <cell r="C300"/>
        </row>
        <row r="301">
          <cell r="B301" t="str">
            <v>Narsingdi</v>
          </cell>
          <cell r="C301"/>
        </row>
        <row r="302">
          <cell r="B302" t="str">
            <v>Rajbari</v>
          </cell>
          <cell r="C302"/>
        </row>
        <row r="303">
          <cell r="B303" t="str">
            <v>Shariatpur</v>
          </cell>
          <cell r="C303"/>
        </row>
        <row r="304">
          <cell r="B304" t="str">
            <v>Tangail</v>
          </cell>
          <cell r="C304"/>
        </row>
        <row r="305">
          <cell r="B305" t="str">
            <v>Khulna</v>
          </cell>
          <cell r="C305"/>
        </row>
        <row r="306">
          <cell r="B306" t="str">
            <v>Bagerhat</v>
          </cell>
          <cell r="C306"/>
        </row>
        <row r="307">
          <cell r="B307" t="str">
            <v>Chuadanga</v>
          </cell>
          <cell r="C307"/>
        </row>
        <row r="308">
          <cell r="B308" t="str">
            <v>Jessore</v>
          </cell>
          <cell r="C308"/>
        </row>
        <row r="309">
          <cell r="B309" t="str">
            <v>Jhenaidah</v>
          </cell>
          <cell r="C309"/>
        </row>
        <row r="310">
          <cell r="B310" t="str">
            <v>Khulna</v>
          </cell>
          <cell r="C310"/>
        </row>
        <row r="311">
          <cell r="B311" t="str">
            <v>Kushtia</v>
          </cell>
          <cell r="C311"/>
        </row>
        <row r="312">
          <cell r="B312" t="str">
            <v>Magura</v>
          </cell>
          <cell r="C312"/>
        </row>
        <row r="313">
          <cell r="B313" t="str">
            <v>Meherpur</v>
          </cell>
          <cell r="C313"/>
        </row>
        <row r="314">
          <cell r="B314" t="str">
            <v>Narail</v>
          </cell>
          <cell r="C314"/>
        </row>
        <row r="315">
          <cell r="B315" t="str">
            <v>Satkhira</v>
          </cell>
          <cell r="C315"/>
        </row>
        <row r="316">
          <cell r="B316" t="str">
            <v>Rajshahi</v>
          </cell>
          <cell r="C316"/>
        </row>
        <row r="317">
          <cell r="B317" t="str">
            <v>Bogra</v>
          </cell>
          <cell r="C317"/>
        </row>
        <row r="318">
          <cell r="B318" t="str">
            <v>Joypurhat</v>
          </cell>
          <cell r="C318"/>
        </row>
        <row r="319">
          <cell r="B319" t="str">
            <v>Natore</v>
          </cell>
          <cell r="C319"/>
        </row>
        <row r="320">
          <cell r="B320" t="str">
            <v>Chapai Nawabganj</v>
          </cell>
          <cell r="C320"/>
        </row>
        <row r="321">
          <cell r="B321" t="str">
            <v>Naogaon</v>
          </cell>
          <cell r="C321"/>
        </row>
        <row r="322">
          <cell r="B322" t="str">
            <v>Pabna</v>
          </cell>
          <cell r="C322"/>
        </row>
        <row r="323">
          <cell r="B323" t="str">
            <v>Rajshahi</v>
          </cell>
          <cell r="C323"/>
        </row>
        <row r="324">
          <cell r="B324" t="str">
            <v>Sirajganj</v>
          </cell>
          <cell r="C324"/>
        </row>
        <row r="325">
          <cell r="B325" t="str">
            <v>Rangpur</v>
          </cell>
          <cell r="C325"/>
        </row>
        <row r="326">
          <cell r="B326" t="str">
            <v>Dinajpur</v>
          </cell>
          <cell r="C326"/>
        </row>
        <row r="327">
          <cell r="B327" t="str">
            <v>Gaibandha</v>
          </cell>
          <cell r="C327"/>
        </row>
        <row r="328">
          <cell r="B328" t="str">
            <v>Kurigram</v>
          </cell>
          <cell r="C328"/>
        </row>
        <row r="329">
          <cell r="B329" t="str">
            <v>Lalmonirhat</v>
          </cell>
          <cell r="C329"/>
        </row>
        <row r="330">
          <cell r="B330" t="str">
            <v>Nilphamari</v>
          </cell>
          <cell r="C330"/>
        </row>
        <row r="331">
          <cell r="B331" t="str">
            <v>Panchagarh</v>
          </cell>
          <cell r="C331"/>
        </row>
        <row r="332">
          <cell r="B332" t="str">
            <v>Rangpur</v>
          </cell>
          <cell r="C332"/>
        </row>
        <row r="333">
          <cell r="B333" t="str">
            <v>Thakurgaon</v>
          </cell>
          <cell r="C333"/>
        </row>
        <row r="334">
          <cell r="B334" t="str">
            <v>Sylhet</v>
          </cell>
          <cell r="C334"/>
        </row>
        <row r="335">
          <cell r="B335" t="str">
            <v>Habiganj</v>
          </cell>
          <cell r="C335"/>
        </row>
        <row r="336">
          <cell r="B336" t="str">
            <v>Moulvibazar</v>
          </cell>
          <cell r="C336"/>
        </row>
        <row r="337">
          <cell r="B337" t="str">
            <v>Sylhet</v>
          </cell>
          <cell r="C337"/>
        </row>
        <row r="338">
          <cell r="B338" t="str">
            <v>Sunamganj</v>
          </cell>
          <cell r="C338"/>
        </row>
        <row r="339">
          <cell r="B339" t="str">
            <v>Mymensingh</v>
          </cell>
          <cell r="C339"/>
        </row>
        <row r="340">
          <cell r="B340" t="str">
            <v>Jamalpur</v>
          </cell>
          <cell r="C340"/>
        </row>
        <row r="341">
          <cell r="B341" t="str">
            <v>Mymensingh</v>
          </cell>
          <cell r="C341"/>
        </row>
        <row r="342">
          <cell r="B342" t="str">
            <v>Netrakona</v>
          </cell>
          <cell r="C342"/>
        </row>
        <row r="343">
          <cell r="B343" t="str">
            <v>Sherpur</v>
          </cell>
          <cell r="C343"/>
        </row>
        <row r="344">
          <cell r="B344" t="str">
            <v>Bruxelles-Capitale, Région de</v>
          </cell>
          <cell r="C344"/>
        </row>
        <row r="345">
          <cell r="B345" t="str">
            <v>Brussels Hoofdstedelijk Gewest</v>
          </cell>
          <cell r="C345"/>
        </row>
        <row r="346">
          <cell r="B346" t="str">
            <v>Vlaams Gewest</v>
          </cell>
          <cell r="C346"/>
        </row>
        <row r="347">
          <cell r="B347" t="str">
            <v>Antwerpen</v>
          </cell>
          <cell r="C347"/>
        </row>
        <row r="348">
          <cell r="B348" t="str">
            <v>Vlaams-Brabant</v>
          </cell>
          <cell r="C348"/>
        </row>
        <row r="349">
          <cell r="B349" t="str">
            <v>Limburg</v>
          </cell>
          <cell r="C349"/>
        </row>
        <row r="350">
          <cell r="B350" t="str">
            <v>Oost-Vlaanderen</v>
          </cell>
          <cell r="C350"/>
        </row>
        <row r="351">
          <cell r="B351" t="str">
            <v>West-Vlaanderen</v>
          </cell>
          <cell r="C351"/>
        </row>
        <row r="352">
          <cell r="B352" t="str">
            <v>wallonne, Région</v>
          </cell>
          <cell r="C352"/>
        </row>
        <row r="353">
          <cell r="B353" t="str">
            <v>Brabant wallon</v>
          </cell>
          <cell r="C353"/>
        </row>
        <row r="354">
          <cell r="B354" t="str">
            <v>Hainaut</v>
          </cell>
          <cell r="C354"/>
        </row>
        <row r="355">
          <cell r="B355" t="str">
            <v>Liège</v>
          </cell>
          <cell r="C355"/>
        </row>
        <row r="356">
          <cell r="B356" t="str">
            <v>Luxembourg</v>
          </cell>
          <cell r="C356"/>
        </row>
        <row r="357">
          <cell r="B357" t="str">
            <v>Namur</v>
          </cell>
          <cell r="C357"/>
        </row>
        <row r="358">
          <cell r="B358" t="str">
            <v>Boucle du Mouhoun</v>
          </cell>
          <cell r="C358"/>
        </row>
        <row r="359">
          <cell r="B359" t="str">
            <v>Balé</v>
          </cell>
          <cell r="C359"/>
        </row>
        <row r="360">
          <cell r="B360" t="str">
            <v>Banwa</v>
          </cell>
          <cell r="C360"/>
        </row>
        <row r="361">
          <cell r="B361" t="str">
            <v>Kossi</v>
          </cell>
          <cell r="C361"/>
        </row>
        <row r="362">
          <cell r="B362" t="str">
            <v>Mouhoun</v>
          </cell>
          <cell r="C362"/>
        </row>
        <row r="363">
          <cell r="B363" t="str">
            <v>Nayala</v>
          </cell>
          <cell r="C363"/>
        </row>
        <row r="364">
          <cell r="B364" t="str">
            <v>Sourou</v>
          </cell>
          <cell r="C364"/>
        </row>
        <row r="365">
          <cell r="B365" t="str">
            <v>Cascades</v>
          </cell>
          <cell r="C365"/>
        </row>
        <row r="366">
          <cell r="B366" t="str">
            <v>Comoé</v>
          </cell>
          <cell r="C366"/>
        </row>
        <row r="367">
          <cell r="B367" t="str">
            <v>Léraba</v>
          </cell>
          <cell r="C367"/>
        </row>
        <row r="368">
          <cell r="B368" t="str">
            <v>Centre</v>
          </cell>
          <cell r="C368"/>
        </row>
        <row r="369">
          <cell r="B369" t="str">
            <v>Kadiogo</v>
          </cell>
          <cell r="C369"/>
        </row>
        <row r="370">
          <cell r="B370" t="str">
            <v>Centre-Est</v>
          </cell>
          <cell r="C370"/>
        </row>
        <row r="371">
          <cell r="B371" t="str">
            <v>Boulgou</v>
          </cell>
          <cell r="C371"/>
        </row>
        <row r="372">
          <cell r="B372" t="str">
            <v>Koulpélogo</v>
          </cell>
          <cell r="C372"/>
        </row>
        <row r="373">
          <cell r="B373" t="str">
            <v>Kouritenga</v>
          </cell>
          <cell r="C373"/>
        </row>
        <row r="374">
          <cell r="B374" t="str">
            <v>Centre-Nord</v>
          </cell>
          <cell r="C374"/>
        </row>
        <row r="375">
          <cell r="B375" t="str">
            <v>Bam</v>
          </cell>
          <cell r="C375"/>
        </row>
        <row r="376">
          <cell r="B376" t="str">
            <v>Namentenga</v>
          </cell>
          <cell r="C376"/>
        </row>
        <row r="377">
          <cell r="B377" t="str">
            <v>Sanmatenga</v>
          </cell>
          <cell r="C377"/>
        </row>
        <row r="378">
          <cell r="B378" t="str">
            <v>Centre-Ouest</v>
          </cell>
          <cell r="C378"/>
        </row>
        <row r="379">
          <cell r="B379" t="str">
            <v>Boulkiemdé</v>
          </cell>
          <cell r="C379"/>
        </row>
        <row r="380">
          <cell r="B380" t="str">
            <v>Sissili</v>
          </cell>
          <cell r="C380"/>
        </row>
        <row r="381">
          <cell r="B381" t="str">
            <v>Sanguié</v>
          </cell>
          <cell r="C381"/>
        </row>
        <row r="382">
          <cell r="B382" t="str">
            <v>Ziro</v>
          </cell>
          <cell r="C382"/>
        </row>
        <row r="383">
          <cell r="B383" t="str">
            <v>Centre-Sud</v>
          </cell>
          <cell r="C383"/>
        </row>
        <row r="384">
          <cell r="B384" t="str">
            <v>Bazèga</v>
          </cell>
          <cell r="C384"/>
        </row>
        <row r="385">
          <cell r="B385" t="str">
            <v>Nahouri</v>
          </cell>
          <cell r="C385"/>
        </row>
        <row r="386">
          <cell r="B386" t="str">
            <v>Zoundwéogo</v>
          </cell>
          <cell r="C386"/>
        </row>
        <row r="387">
          <cell r="B387" t="str">
            <v>Est</v>
          </cell>
          <cell r="C387"/>
        </row>
        <row r="388">
          <cell r="B388" t="str">
            <v>Gnagna</v>
          </cell>
          <cell r="C388"/>
        </row>
        <row r="389">
          <cell r="B389" t="str">
            <v>Gourma</v>
          </cell>
          <cell r="C389"/>
        </row>
        <row r="390">
          <cell r="B390" t="str">
            <v>Komondjari</v>
          </cell>
          <cell r="C390"/>
        </row>
        <row r="391">
          <cell r="B391" t="str">
            <v>Kompienga</v>
          </cell>
          <cell r="C391"/>
        </row>
        <row r="392">
          <cell r="B392" t="str">
            <v>Tapoa</v>
          </cell>
          <cell r="C392"/>
        </row>
        <row r="393">
          <cell r="B393" t="str">
            <v>Hauts-Bassins</v>
          </cell>
          <cell r="C393"/>
        </row>
        <row r="394">
          <cell r="B394" t="str">
            <v>Houet</v>
          </cell>
          <cell r="C394"/>
        </row>
        <row r="395">
          <cell r="B395" t="str">
            <v>Kénédougou</v>
          </cell>
          <cell r="C395"/>
        </row>
        <row r="396">
          <cell r="B396" t="str">
            <v>Tuy</v>
          </cell>
          <cell r="C396"/>
        </row>
        <row r="397">
          <cell r="B397" t="str">
            <v>Nord</v>
          </cell>
          <cell r="C397"/>
        </row>
        <row r="398">
          <cell r="B398" t="str">
            <v>Loroum</v>
          </cell>
          <cell r="C398"/>
        </row>
        <row r="399">
          <cell r="B399" t="str">
            <v>Passoré</v>
          </cell>
          <cell r="C399"/>
        </row>
        <row r="400">
          <cell r="B400" t="str">
            <v>Yatenga</v>
          </cell>
          <cell r="C400"/>
        </row>
        <row r="401">
          <cell r="B401" t="str">
            <v>Zondoma</v>
          </cell>
          <cell r="C401"/>
        </row>
        <row r="402">
          <cell r="B402" t="str">
            <v>Plateau-Central</v>
          </cell>
          <cell r="C402"/>
        </row>
        <row r="403">
          <cell r="B403" t="str">
            <v>Ganzourgou</v>
          </cell>
          <cell r="C403"/>
        </row>
        <row r="404">
          <cell r="B404" t="str">
            <v>Kourwéogo</v>
          </cell>
          <cell r="C404"/>
        </row>
        <row r="405">
          <cell r="B405" t="str">
            <v>Oubritenga</v>
          </cell>
          <cell r="C405"/>
        </row>
        <row r="406">
          <cell r="B406" t="str">
            <v>Sahel</v>
          </cell>
          <cell r="C406"/>
        </row>
        <row r="407">
          <cell r="B407" t="str">
            <v>Oudalan</v>
          </cell>
          <cell r="C407"/>
        </row>
        <row r="408">
          <cell r="B408" t="str">
            <v>Séno</v>
          </cell>
          <cell r="C408"/>
        </row>
        <row r="409">
          <cell r="B409" t="str">
            <v>Soum</v>
          </cell>
          <cell r="C409"/>
        </row>
        <row r="410">
          <cell r="B410" t="str">
            <v>Yagha</v>
          </cell>
          <cell r="C410"/>
        </row>
        <row r="411">
          <cell r="B411" t="str">
            <v>Sud-Ouest</v>
          </cell>
          <cell r="C411"/>
        </row>
        <row r="412">
          <cell r="B412" t="str">
            <v>Bougouriba</v>
          </cell>
          <cell r="C412"/>
        </row>
        <row r="413">
          <cell r="B413" t="str">
            <v>Ioba</v>
          </cell>
          <cell r="C413"/>
        </row>
        <row r="414">
          <cell r="B414" t="str">
            <v>Noumbiel</v>
          </cell>
          <cell r="C414"/>
        </row>
        <row r="415">
          <cell r="B415" t="str">
            <v>Poni</v>
          </cell>
          <cell r="C415"/>
        </row>
        <row r="416">
          <cell r="B416" t="str">
            <v>Blagoevgrad</v>
          </cell>
          <cell r="C416"/>
        </row>
        <row r="417">
          <cell r="B417" t="str">
            <v>Burgas</v>
          </cell>
          <cell r="C417"/>
        </row>
        <row r="418">
          <cell r="B418" t="str">
            <v>Varna</v>
          </cell>
          <cell r="C418"/>
        </row>
        <row r="419">
          <cell r="B419" t="str">
            <v>Veliko Tarnovo</v>
          </cell>
          <cell r="C419"/>
        </row>
        <row r="420">
          <cell r="B420" t="str">
            <v>Vidin</v>
          </cell>
          <cell r="C420"/>
        </row>
        <row r="421">
          <cell r="B421" t="str">
            <v>Vratsa</v>
          </cell>
          <cell r="C421"/>
        </row>
        <row r="422">
          <cell r="B422" t="str">
            <v>Gabrovo</v>
          </cell>
          <cell r="C422"/>
        </row>
        <row r="423">
          <cell r="B423" t="str">
            <v>Dobrich</v>
          </cell>
          <cell r="C423"/>
        </row>
        <row r="424">
          <cell r="B424" t="str">
            <v>Kardzhali</v>
          </cell>
          <cell r="C424"/>
        </row>
        <row r="425">
          <cell r="B425" t="str">
            <v>Kyustendil</v>
          </cell>
          <cell r="C425"/>
        </row>
        <row r="426">
          <cell r="B426" t="str">
            <v>Lovech</v>
          </cell>
          <cell r="C426"/>
        </row>
        <row r="427">
          <cell r="B427" t="str">
            <v>Montana</v>
          </cell>
          <cell r="C427"/>
        </row>
        <row r="428">
          <cell r="B428" t="str">
            <v>Pazardzhik</v>
          </cell>
          <cell r="C428"/>
        </row>
        <row r="429">
          <cell r="B429" t="str">
            <v>Pernik</v>
          </cell>
          <cell r="C429"/>
        </row>
        <row r="430">
          <cell r="B430" t="str">
            <v>Pleven</v>
          </cell>
          <cell r="C430"/>
        </row>
        <row r="431">
          <cell r="B431" t="str">
            <v>Plovdiv</v>
          </cell>
          <cell r="C431"/>
        </row>
        <row r="432">
          <cell r="B432" t="str">
            <v>Razgrad</v>
          </cell>
          <cell r="C432"/>
        </row>
        <row r="433">
          <cell r="B433" t="str">
            <v>Ruse</v>
          </cell>
          <cell r="C433"/>
        </row>
        <row r="434">
          <cell r="B434" t="str">
            <v>Silistra</v>
          </cell>
          <cell r="C434"/>
        </row>
        <row r="435">
          <cell r="B435" t="str">
            <v>Sliven</v>
          </cell>
          <cell r="C435"/>
        </row>
        <row r="436">
          <cell r="B436" t="str">
            <v>Smolyan</v>
          </cell>
          <cell r="C436"/>
        </row>
        <row r="437">
          <cell r="B437" t="str">
            <v>Sofia (stolitsa)</v>
          </cell>
          <cell r="C437"/>
        </row>
        <row r="438">
          <cell r="B438" t="str">
            <v>Sofia</v>
          </cell>
          <cell r="C438"/>
        </row>
        <row r="439">
          <cell r="B439" t="str">
            <v>Stara Zagora</v>
          </cell>
          <cell r="C439"/>
        </row>
        <row r="440">
          <cell r="B440" t="str">
            <v>Targovishte</v>
          </cell>
          <cell r="C440"/>
        </row>
        <row r="441">
          <cell r="B441" t="str">
            <v>Haskovo</v>
          </cell>
          <cell r="C441"/>
        </row>
        <row r="442">
          <cell r="B442" t="str">
            <v>Shumen</v>
          </cell>
          <cell r="C442"/>
        </row>
        <row r="443">
          <cell r="B443" t="str">
            <v>Yambol</v>
          </cell>
          <cell r="C443"/>
        </row>
        <row r="444">
          <cell r="B444" t="str">
            <v>Al ‘Āşimah</v>
          </cell>
          <cell r="C444"/>
        </row>
        <row r="445">
          <cell r="B445" t="str">
            <v>Al Janūbīyah</v>
          </cell>
          <cell r="C445"/>
        </row>
        <row r="446">
          <cell r="B446" t="str">
            <v>Al Muḩarraq</v>
          </cell>
          <cell r="C446"/>
        </row>
        <row r="447">
          <cell r="B447" t="str">
            <v>Ash Shamālīyah</v>
          </cell>
          <cell r="C447"/>
        </row>
        <row r="448">
          <cell r="B448" t="str">
            <v>Bubanza</v>
          </cell>
          <cell r="C448"/>
        </row>
        <row r="449">
          <cell r="B449" t="str">
            <v>Bubanza</v>
          </cell>
          <cell r="C449"/>
        </row>
        <row r="450">
          <cell r="B450" t="str">
            <v>Bujumbura Rural</v>
          </cell>
          <cell r="C450"/>
        </row>
        <row r="451">
          <cell r="B451" t="str">
            <v>Bujumbura Rural</v>
          </cell>
          <cell r="C451"/>
        </row>
        <row r="452">
          <cell r="B452" t="str">
            <v>Bujumbura Mairie</v>
          </cell>
          <cell r="C452"/>
        </row>
        <row r="453">
          <cell r="B453" t="str">
            <v>Bujumbura Mairie</v>
          </cell>
          <cell r="C453"/>
        </row>
        <row r="454">
          <cell r="B454" t="str">
            <v>Bururi</v>
          </cell>
          <cell r="C454"/>
        </row>
        <row r="455">
          <cell r="B455" t="str">
            <v>Bururi</v>
          </cell>
          <cell r="C455"/>
        </row>
        <row r="456">
          <cell r="B456" t="str">
            <v>Cankuzo</v>
          </cell>
          <cell r="C456"/>
        </row>
        <row r="457">
          <cell r="B457" t="str">
            <v>Cankuzo</v>
          </cell>
          <cell r="C457"/>
        </row>
        <row r="458">
          <cell r="B458" t="str">
            <v>Cibitoke</v>
          </cell>
          <cell r="C458"/>
        </row>
        <row r="459">
          <cell r="B459" t="str">
            <v>Cibitoke</v>
          </cell>
          <cell r="C459"/>
        </row>
        <row r="460">
          <cell r="B460" t="str">
            <v>Gitega</v>
          </cell>
          <cell r="C460"/>
        </row>
        <row r="461">
          <cell r="B461" t="str">
            <v>Gitega</v>
          </cell>
          <cell r="C461"/>
        </row>
        <row r="462">
          <cell r="B462" t="str">
            <v>Kirundo</v>
          </cell>
          <cell r="C462"/>
        </row>
        <row r="463">
          <cell r="B463" t="str">
            <v>Kirundo</v>
          </cell>
          <cell r="C463"/>
        </row>
        <row r="464">
          <cell r="B464" t="str">
            <v>Karuzi</v>
          </cell>
          <cell r="C464"/>
        </row>
        <row r="465">
          <cell r="B465" t="str">
            <v>Karuzi</v>
          </cell>
          <cell r="C465"/>
        </row>
        <row r="466">
          <cell r="B466" t="str">
            <v>Kayanza</v>
          </cell>
          <cell r="C466"/>
        </row>
        <row r="467">
          <cell r="B467" t="str">
            <v>Kayanza</v>
          </cell>
          <cell r="C467"/>
        </row>
        <row r="468">
          <cell r="B468" t="str">
            <v>Makamba</v>
          </cell>
          <cell r="C468"/>
        </row>
        <row r="469">
          <cell r="B469" t="str">
            <v>Makamba</v>
          </cell>
          <cell r="C469"/>
        </row>
        <row r="470">
          <cell r="B470" t="str">
            <v>Muramvya</v>
          </cell>
          <cell r="C470"/>
        </row>
        <row r="471">
          <cell r="B471" t="str">
            <v>Muramvya</v>
          </cell>
          <cell r="C471"/>
        </row>
        <row r="472">
          <cell r="B472" t="str">
            <v>Mwaro</v>
          </cell>
          <cell r="C472"/>
        </row>
        <row r="473">
          <cell r="B473" t="str">
            <v>Mwaro</v>
          </cell>
          <cell r="C473"/>
        </row>
        <row r="474">
          <cell r="B474" t="str">
            <v>Muyinga</v>
          </cell>
          <cell r="C474"/>
        </row>
        <row r="475">
          <cell r="B475" t="str">
            <v>Muyinga</v>
          </cell>
          <cell r="C475"/>
        </row>
        <row r="476">
          <cell r="B476" t="str">
            <v>Ngozi</v>
          </cell>
          <cell r="C476"/>
        </row>
        <row r="477">
          <cell r="B477" t="str">
            <v>Ngozi</v>
          </cell>
          <cell r="C477"/>
        </row>
        <row r="478">
          <cell r="B478" t="str">
            <v>Rumonge</v>
          </cell>
          <cell r="C478"/>
        </row>
        <row r="479">
          <cell r="B479" t="str">
            <v>Rumonge</v>
          </cell>
          <cell r="C479"/>
        </row>
        <row r="480">
          <cell r="B480" t="str">
            <v>Rutana</v>
          </cell>
          <cell r="C480"/>
        </row>
        <row r="481">
          <cell r="B481" t="str">
            <v>Rutana</v>
          </cell>
          <cell r="C481"/>
        </row>
        <row r="482">
          <cell r="B482" t="str">
            <v>Ruyigi</v>
          </cell>
          <cell r="C482"/>
        </row>
        <row r="483">
          <cell r="B483" t="str">
            <v>Ruyigi</v>
          </cell>
          <cell r="C483"/>
        </row>
        <row r="484">
          <cell r="B484" t="str">
            <v>Atacora</v>
          </cell>
          <cell r="C484"/>
        </row>
        <row r="485">
          <cell r="B485" t="str">
            <v>Alibori</v>
          </cell>
          <cell r="C485"/>
        </row>
        <row r="486">
          <cell r="B486" t="str">
            <v>Atlantique</v>
          </cell>
          <cell r="C486"/>
        </row>
        <row r="487">
          <cell r="B487" t="str">
            <v>Borgou</v>
          </cell>
          <cell r="C487"/>
        </row>
        <row r="488">
          <cell r="B488" t="str">
            <v>Collines</v>
          </cell>
          <cell r="C488"/>
        </row>
        <row r="489">
          <cell r="B489" t="str">
            <v>Donga</v>
          </cell>
          <cell r="C489"/>
        </row>
        <row r="490">
          <cell r="B490" t="str">
            <v>Couffo</v>
          </cell>
          <cell r="C490"/>
        </row>
        <row r="491">
          <cell r="B491" t="str">
            <v>Littoral</v>
          </cell>
          <cell r="C491"/>
        </row>
        <row r="492">
          <cell r="B492" t="str">
            <v>Mono</v>
          </cell>
          <cell r="C492"/>
        </row>
        <row r="493">
          <cell r="B493" t="str">
            <v>Ouémé</v>
          </cell>
          <cell r="C493"/>
        </row>
        <row r="494">
          <cell r="B494" t="str">
            <v>Plateau</v>
          </cell>
          <cell r="C494"/>
        </row>
        <row r="495">
          <cell r="B495" t="str">
            <v>Zou</v>
          </cell>
          <cell r="C495"/>
        </row>
        <row r="496">
          <cell r="B496" t="str">
            <v>Belait</v>
          </cell>
          <cell r="C496"/>
        </row>
        <row r="497">
          <cell r="B497" t="str">
            <v>Belait</v>
          </cell>
          <cell r="C497"/>
        </row>
        <row r="498">
          <cell r="B498" t="str">
            <v>Brunei-Muara</v>
          </cell>
          <cell r="C498"/>
        </row>
        <row r="499">
          <cell r="B499" t="str">
            <v>Brunei dan Muara</v>
          </cell>
          <cell r="C499"/>
        </row>
        <row r="500">
          <cell r="B500" t="str">
            <v>Temburong</v>
          </cell>
          <cell r="C500"/>
        </row>
        <row r="501">
          <cell r="B501" t="str">
            <v>Temburong</v>
          </cell>
          <cell r="C501"/>
        </row>
        <row r="502">
          <cell r="B502" t="str">
            <v>Tutong</v>
          </cell>
          <cell r="C502"/>
        </row>
        <row r="503">
          <cell r="B503" t="str">
            <v>Tutong</v>
          </cell>
          <cell r="C503"/>
        </row>
        <row r="504">
          <cell r="B504" t="str">
            <v>El Beni</v>
          </cell>
          <cell r="C504"/>
        </row>
        <row r="505">
          <cell r="B505" t="str">
            <v>Cochabamba</v>
          </cell>
          <cell r="C505"/>
        </row>
        <row r="506">
          <cell r="B506" t="str">
            <v>Chuquisaca</v>
          </cell>
          <cell r="C506"/>
        </row>
        <row r="507">
          <cell r="B507" t="str">
            <v>La Paz</v>
          </cell>
          <cell r="C507"/>
        </row>
        <row r="508">
          <cell r="B508" t="str">
            <v>Pando</v>
          </cell>
          <cell r="C508"/>
        </row>
        <row r="509">
          <cell r="B509" t="str">
            <v>Oruro</v>
          </cell>
          <cell r="C509"/>
        </row>
        <row r="510">
          <cell r="B510" t="str">
            <v>Potosí</v>
          </cell>
          <cell r="C510"/>
        </row>
        <row r="511">
          <cell r="B511" t="str">
            <v>Santa Cruz</v>
          </cell>
          <cell r="C511"/>
        </row>
        <row r="512">
          <cell r="B512" t="str">
            <v>Tarija</v>
          </cell>
          <cell r="C512"/>
        </row>
        <row r="513">
          <cell r="B513" t="str">
            <v>Bonaire</v>
          </cell>
          <cell r="C513"/>
        </row>
        <row r="514">
          <cell r="B514" t="str">
            <v>Bonaire</v>
          </cell>
          <cell r="C514"/>
        </row>
        <row r="515">
          <cell r="B515" t="str">
            <v>Boneiru</v>
          </cell>
          <cell r="C515"/>
        </row>
        <row r="516">
          <cell r="B516" t="str">
            <v>Saba</v>
          </cell>
          <cell r="C516"/>
        </row>
        <row r="517">
          <cell r="B517" t="str">
            <v>Saba</v>
          </cell>
          <cell r="C517"/>
        </row>
        <row r="518">
          <cell r="B518" t="str">
            <v>Saba</v>
          </cell>
          <cell r="C518"/>
        </row>
        <row r="519">
          <cell r="B519" t="str">
            <v>Sint Eustatius</v>
          </cell>
          <cell r="C519"/>
        </row>
        <row r="520">
          <cell r="B520" t="str">
            <v>Sint Eustatius</v>
          </cell>
          <cell r="C520"/>
        </row>
        <row r="521">
          <cell r="B521" t="str">
            <v>Sint Eustatius</v>
          </cell>
          <cell r="C521"/>
        </row>
        <row r="522">
          <cell r="B522" t="str">
            <v>Acre</v>
          </cell>
          <cell r="C522"/>
        </row>
        <row r="523">
          <cell r="B523" t="str">
            <v>Alagoas</v>
          </cell>
          <cell r="C523"/>
        </row>
        <row r="524">
          <cell r="B524" t="str">
            <v>Amazonas</v>
          </cell>
          <cell r="C524"/>
        </row>
        <row r="525">
          <cell r="B525" t="str">
            <v>Amapá</v>
          </cell>
          <cell r="C525"/>
        </row>
        <row r="526">
          <cell r="B526" t="str">
            <v>Bahia</v>
          </cell>
          <cell r="C526"/>
        </row>
        <row r="527">
          <cell r="B527" t="str">
            <v>Ceará</v>
          </cell>
          <cell r="C527"/>
        </row>
        <row r="528">
          <cell r="B528" t="str">
            <v>Espírito Santo</v>
          </cell>
          <cell r="C528"/>
        </row>
        <row r="529">
          <cell r="B529" t="str">
            <v>Goiás</v>
          </cell>
          <cell r="C529"/>
        </row>
        <row r="530">
          <cell r="B530" t="str">
            <v>Maranhão</v>
          </cell>
          <cell r="C530"/>
        </row>
        <row r="531">
          <cell r="B531" t="str">
            <v>Minas Gerais</v>
          </cell>
          <cell r="C531"/>
        </row>
        <row r="532">
          <cell r="B532" t="str">
            <v>Mato Grosso do Sul</v>
          </cell>
          <cell r="C532"/>
        </row>
        <row r="533">
          <cell r="B533" t="str">
            <v>Mato Grosso</v>
          </cell>
          <cell r="C533"/>
        </row>
        <row r="534">
          <cell r="B534" t="str">
            <v>Pará</v>
          </cell>
          <cell r="C534"/>
        </row>
        <row r="535">
          <cell r="B535" t="str">
            <v>Paraíba</v>
          </cell>
          <cell r="C535"/>
        </row>
        <row r="536">
          <cell r="B536" t="str">
            <v>Pernambuco</v>
          </cell>
          <cell r="C536"/>
        </row>
        <row r="537">
          <cell r="B537" t="str">
            <v>Piauí</v>
          </cell>
          <cell r="C537"/>
        </row>
        <row r="538">
          <cell r="B538" t="str">
            <v>Paraná</v>
          </cell>
          <cell r="C538"/>
        </row>
        <row r="539">
          <cell r="B539" t="str">
            <v>Rio de Janeiro</v>
          </cell>
          <cell r="C539"/>
        </row>
        <row r="540">
          <cell r="B540" t="str">
            <v>Rio Grande do Norte</v>
          </cell>
          <cell r="C540"/>
        </row>
        <row r="541">
          <cell r="B541" t="str">
            <v>Rondônia</v>
          </cell>
          <cell r="C541"/>
        </row>
        <row r="542">
          <cell r="B542" t="str">
            <v>Roraima</v>
          </cell>
          <cell r="C542"/>
        </row>
        <row r="543">
          <cell r="B543" t="str">
            <v>Rio Grande do Sul</v>
          </cell>
          <cell r="C543"/>
        </row>
        <row r="544">
          <cell r="B544" t="str">
            <v>Santa Catarina</v>
          </cell>
          <cell r="C544"/>
        </row>
        <row r="545">
          <cell r="B545" t="str">
            <v>Sergipe</v>
          </cell>
          <cell r="C545"/>
        </row>
        <row r="546">
          <cell r="B546" t="str">
            <v>São Paulo</v>
          </cell>
          <cell r="C546"/>
        </row>
        <row r="547">
          <cell r="B547" t="str">
            <v>Tocantins</v>
          </cell>
          <cell r="C547"/>
        </row>
        <row r="548">
          <cell r="B548" t="str">
            <v>Distrito Federal</v>
          </cell>
          <cell r="C548"/>
        </row>
        <row r="549">
          <cell r="B549" t="str">
            <v>Acklins</v>
          </cell>
          <cell r="C549"/>
        </row>
        <row r="550">
          <cell r="B550" t="str">
            <v>Bimini</v>
          </cell>
          <cell r="C550"/>
        </row>
        <row r="551">
          <cell r="B551" t="str">
            <v>Black Point</v>
          </cell>
          <cell r="C551"/>
        </row>
        <row r="552">
          <cell r="B552" t="str">
            <v>Berry Islands</v>
          </cell>
          <cell r="C552"/>
        </row>
        <row r="553">
          <cell r="B553" t="str">
            <v>Central Eleuthera</v>
          </cell>
          <cell r="C553"/>
        </row>
        <row r="554">
          <cell r="B554" t="str">
            <v>Cat Island</v>
          </cell>
          <cell r="C554"/>
        </row>
        <row r="555">
          <cell r="B555" t="str">
            <v>Crooked Island and Long Cay</v>
          </cell>
          <cell r="C555"/>
        </row>
        <row r="556">
          <cell r="B556" t="str">
            <v>Central Abaco</v>
          </cell>
          <cell r="C556"/>
        </row>
        <row r="557">
          <cell r="B557" t="str">
            <v>Central Andros</v>
          </cell>
          <cell r="C557"/>
        </row>
        <row r="558">
          <cell r="B558" t="str">
            <v>East Grand Bahama</v>
          </cell>
          <cell r="C558"/>
        </row>
        <row r="559">
          <cell r="B559" t="str">
            <v>Exuma</v>
          </cell>
          <cell r="C559"/>
        </row>
        <row r="560">
          <cell r="B560" t="str">
            <v>City of Freeport</v>
          </cell>
          <cell r="C560"/>
        </row>
        <row r="561">
          <cell r="B561" t="str">
            <v>Grand Cay</v>
          </cell>
          <cell r="C561"/>
        </row>
        <row r="562">
          <cell r="B562" t="str">
            <v>Harbour Island</v>
          </cell>
          <cell r="C562"/>
        </row>
        <row r="563">
          <cell r="B563" t="str">
            <v>Hope Town</v>
          </cell>
          <cell r="C563"/>
        </row>
        <row r="564">
          <cell r="B564" t="str">
            <v>Inagua</v>
          </cell>
          <cell r="C564"/>
        </row>
        <row r="565">
          <cell r="B565" t="str">
            <v>Long Island</v>
          </cell>
          <cell r="C565"/>
        </row>
        <row r="566">
          <cell r="B566" t="str">
            <v>Mangrove Cay</v>
          </cell>
          <cell r="C566"/>
        </row>
        <row r="567">
          <cell r="B567" t="str">
            <v>Mayaguana</v>
          </cell>
          <cell r="C567"/>
        </row>
        <row r="568">
          <cell r="B568" t="str">
            <v>Moore's Island</v>
          </cell>
          <cell r="C568"/>
        </row>
        <row r="569">
          <cell r="B569" t="str">
            <v>North Eleuthera</v>
          </cell>
          <cell r="C569"/>
        </row>
        <row r="570">
          <cell r="B570" t="str">
            <v>North Abaco</v>
          </cell>
          <cell r="C570"/>
        </row>
        <row r="571">
          <cell r="B571" t="str">
            <v>North Andros</v>
          </cell>
          <cell r="C571"/>
        </row>
        <row r="572">
          <cell r="B572" t="str">
            <v>Rum Cay</v>
          </cell>
          <cell r="C572"/>
        </row>
        <row r="573">
          <cell r="B573" t="str">
            <v>Ragged Island</v>
          </cell>
          <cell r="C573"/>
        </row>
        <row r="574">
          <cell r="B574" t="str">
            <v>South Andros</v>
          </cell>
          <cell r="C574"/>
        </row>
        <row r="575">
          <cell r="B575" t="str">
            <v>South Eleuthera</v>
          </cell>
          <cell r="C575"/>
        </row>
        <row r="576">
          <cell r="B576" t="str">
            <v>South Abaco</v>
          </cell>
          <cell r="C576"/>
        </row>
        <row r="577">
          <cell r="B577" t="str">
            <v>San Salvador</v>
          </cell>
          <cell r="C577"/>
        </row>
        <row r="578">
          <cell r="B578" t="str">
            <v>Spanish Wells</v>
          </cell>
          <cell r="C578"/>
        </row>
        <row r="579">
          <cell r="B579" t="str">
            <v>West Grand Bahama</v>
          </cell>
          <cell r="C579"/>
        </row>
        <row r="580">
          <cell r="B580" t="str">
            <v>New Providence</v>
          </cell>
          <cell r="C580"/>
        </row>
        <row r="581">
          <cell r="B581" t="str">
            <v>Paro</v>
          </cell>
          <cell r="C581"/>
        </row>
        <row r="582">
          <cell r="B582" t="str">
            <v>Chhukha</v>
          </cell>
          <cell r="C582"/>
        </row>
        <row r="583">
          <cell r="B583" t="str">
            <v>Haa</v>
          </cell>
          <cell r="C583"/>
        </row>
        <row r="584">
          <cell r="B584" t="str">
            <v>Samtse</v>
          </cell>
          <cell r="C584"/>
        </row>
        <row r="585">
          <cell r="B585" t="str">
            <v>Thimphu</v>
          </cell>
          <cell r="C585"/>
        </row>
        <row r="586">
          <cell r="B586" t="str">
            <v>Tsirang</v>
          </cell>
          <cell r="C586"/>
        </row>
        <row r="587">
          <cell r="B587" t="str">
            <v>Dagana</v>
          </cell>
          <cell r="C587"/>
        </row>
        <row r="588">
          <cell r="B588" t="str">
            <v>Punakha</v>
          </cell>
          <cell r="C588"/>
        </row>
        <row r="589">
          <cell r="B589" t="str">
            <v>Wangdue Phodrang</v>
          </cell>
          <cell r="C589"/>
        </row>
        <row r="590">
          <cell r="B590" t="str">
            <v>Sarpang</v>
          </cell>
          <cell r="C590"/>
        </row>
        <row r="591">
          <cell r="B591" t="str">
            <v>Trongsa</v>
          </cell>
          <cell r="C591"/>
        </row>
        <row r="592">
          <cell r="B592" t="str">
            <v>Bumthang</v>
          </cell>
          <cell r="C592"/>
        </row>
        <row r="593">
          <cell r="B593" t="str">
            <v>Zhemgang</v>
          </cell>
          <cell r="C593"/>
        </row>
        <row r="594">
          <cell r="B594" t="str">
            <v>Trashigang</v>
          </cell>
          <cell r="C594"/>
        </row>
        <row r="595">
          <cell r="B595" t="str">
            <v>Monggar</v>
          </cell>
          <cell r="C595"/>
        </row>
        <row r="596">
          <cell r="B596" t="str">
            <v>Pemagatshel</v>
          </cell>
          <cell r="C596"/>
        </row>
        <row r="597">
          <cell r="B597" t="str">
            <v>Lhuentse</v>
          </cell>
          <cell r="C597"/>
        </row>
        <row r="598">
          <cell r="B598" t="str">
            <v>Samdrup Jongkhar</v>
          </cell>
          <cell r="C598"/>
        </row>
        <row r="599">
          <cell r="B599" t="str">
            <v>Gasa</v>
          </cell>
          <cell r="C599"/>
        </row>
        <row r="600">
          <cell r="B600" t="str">
            <v>Trashi Yangtse</v>
          </cell>
          <cell r="C600"/>
        </row>
        <row r="601">
          <cell r="B601" t="str">
            <v>Central</v>
          </cell>
          <cell r="C601"/>
        </row>
        <row r="602">
          <cell r="B602" t="str">
            <v>Chobe</v>
          </cell>
          <cell r="C602"/>
        </row>
        <row r="603">
          <cell r="B603" t="str">
            <v>Ghanzi</v>
          </cell>
          <cell r="C603"/>
        </row>
        <row r="604">
          <cell r="B604" t="str">
            <v>Kgalagadi</v>
          </cell>
          <cell r="C604"/>
        </row>
        <row r="605">
          <cell r="B605" t="str">
            <v>Kgatleng</v>
          </cell>
          <cell r="C605"/>
        </row>
        <row r="606">
          <cell r="B606" t="str">
            <v>Kweneng</v>
          </cell>
          <cell r="C606"/>
        </row>
        <row r="607">
          <cell r="B607" t="str">
            <v>North East</v>
          </cell>
          <cell r="C607"/>
        </row>
        <row r="608">
          <cell r="B608" t="str">
            <v>North West</v>
          </cell>
          <cell r="C608"/>
        </row>
        <row r="609">
          <cell r="B609" t="str">
            <v>South East</v>
          </cell>
          <cell r="C609"/>
        </row>
        <row r="610">
          <cell r="B610" t="str">
            <v>Southern</v>
          </cell>
          <cell r="C610"/>
        </row>
        <row r="611">
          <cell r="B611" t="str">
            <v>Jwaneng</v>
          </cell>
          <cell r="C611"/>
        </row>
        <row r="612">
          <cell r="B612" t="str">
            <v>Lobatse</v>
          </cell>
          <cell r="C612"/>
        </row>
        <row r="613">
          <cell r="B613" t="str">
            <v>Selibe Phikwe</v>
          </cell>
          <cell r="C613"/>
        </row>
        <row r="614">
          <cell r="B614" t="str">
            <v>Sowa Town</v>
          </cell>
          <cell r="C614"/>
        </row>
        <row r="615">
          <cell r="B615" t="str">
            <v>Francistown</v>
          </cell>
          <cell r="C615"/>
        </row>
        <row r="616">
          <cell r="B616" t="str">
            <v>Gaborone</v>
          </cell>
          <cell r="C616"/>
        </row>
        <row r="617">
          <cell r="B617" t="str">
            <v>Horad Minsk</v>
          </cell>
          <cell r="C617"/>
        </row>
        <row r="618">
          <cell r="B618" t="str">
            <v>Horad Minsk</v>
          </cell>
          <cell r="C618"/>
        </row>
        <row r="619">
          <cell r="B619" t="str">
            <v>Gorod Minsk</v>
          </cell>
          <cell r="C619"/>
        </row>
        <row r="620">
          <cell r="B620" t="str">
            <v>Gorod Minsk</v>
          </cell>
          <cell r="C620"/>
        </row>
        <row r="621">
          <cell r="B621" t="str">
            <v>Bresckaja voblasć</v>
          </cell>
          <cell r="C621"/>
        </row>
        <row r="622">
          <cell r="B622" t="str">
            <v>Brestskaya voblasts'</v>
          </cell>
          <cell r="C622"/>
        </row>
        <row r="623">
          <cell r="B623" t="str">
            <v>Brestskaya oblast'</v>
          </cell>
          <cell r="C623"/>
        </row>
        <row r="624">
          <cell r="B624" t="str">
            <v>Brestskaja oblast'</v>
          </cell>
          <cell r="C624"/>
        </row>
        <row r="625">
          <cell r="B625" t="str">
            <v>Homieĺskaja voblasć</v>
          </cell>
          <cell r="C625"/>
        </row>
        <row r="626">
          <cell r="B626" t="str">
            <v>Homyel'skaya voblasts'</v>
          </cell>
          <cell r="C626"/>
        </row>
        <row r="627">
          <cell r="B627" t="str">
            <v>Gomel'skaja oblast'</v>
          </cell>
          <cell r="C627"/>
        </row>
        <row r="628">
          <cell r="B628" t="str">
            <v>Gomel'skaya oblast'</v>
          </cell>
          <cell r="C628"/>
        </row>
        <row r="629">
          <cell r="B629" t="str">
            <v>Hrodzenskaya voblasts'</v>
          </cell>
          <cell r="C629"/>
        </row>
        <row r="630">
          <cell r="B630" t="str">
            <v>Hrodzienskaja voblasć</v>
          </cell>
          <cell r="C630"/>
        </row>
        <row r="631">
          <cell r="B631" t="str">
            <v>Grodnenskaja oblast'</v>
          </cell>
          <cell r="C631"/>
        </row>
        <row r="632">
          <cell r="B632" t="str">
            <v>Grodnenskaya oblast'</v>
          </cell>
          <cell r="C632"/>
        </row>
        <row r="633">
          <cell r="B633" t="str">
            <v>Mahilioŭskaja voblasć</v>
          </cell>
          <cell r="C633"/>
        </row>
        <row r="634">
          <cell r="B634" t="str">
            <v>Mahilyowskaya voblasts'</v>
          </cell>
          <cell r="C634"/>
        </row>
        <row r="635">
          <cell r="B635" t="str">
            <v>Mogilevskaja oblast'</v>
          </cell>
          <cell r="C635"/>
        </row>
        <row r="636">
          <cell r="B636" t="str">
            <v>Mogilevskaya oblast'</v>
          </cell>
          <cell r="C636"/>
        </row>
        <row r="637">
          <cell r="B637" t="str">
            <v>Minskaja voblasć</v>
          </cell>
          <cell r="C637"/>
        </row>
        <row r="638">
          <cell r="B638" t="str">
            <v>Minskaya voblasts'</v>
          </cell>
          <cell r="C638"/>
        </row>
        <row r="639">
          <cell r="B639" t="str">
            <v>Minskaya oblast'</v>
          </cell>
          <cell r="C639"/>
        </row>
        <row r="640">
          <cell r="B640" t="str">
            <v>Minskaja oblast'</v>
          </cell>
          <cell r="C640"/>
        </row>
        <row r="641">
          <cell r="B641" t="str">
            <v>Viciebskaja voblasć</v>
          </cell>
          <cell r="C641"/>
        </row>
        <row r="642">
          <cell r="B642" t="str">
            <v>Vitsyebskaya voblasts'</v>
          </cell>
          <cell r="C642"/>
        </row>
        <row r="643">
          <cell r="B643" t="str">
            <v>Vitebskaja oblast'</v>
          </cell>
          <cell r="C643"/>
        </row>
        <row r="644">
          <cell r="B644" t="str">
            <v>Vitebskaya oblast'</v>
          </cell>
          <cell r="C644"/>
        </row>
        <row r="645">
          <cell r="B645" t="str">
            <v>Belize</v>
          </cell>
          <cell r="C645"/>
        </row>
        <row r="646">
          <cell r="B646" t="str">
            <v>Cayo</v>
          </cell>
          <cell r="C646"/>
        </row>
        <row r="647">
          <cell r="B647" t="str">
            <v>Corozal</v>
          </cell>
          <cell r="C647"/>
        </row>
        <row r="648">
          <cell r="B648" t="str">
            <v>Orange Walk</v>
          </cell>
          <cell r="C648"/>
        </row>
        <row r="649">
          <cell r="B649" t="str">
            <v>Stann Creek</v>
          </cell>
          <cell r="C649"/>
        </row>
        <row r="650">
          <cell r="B650" t="str">
            <v>Toledo</v>
          </cell>
          <cell r="C650"/>
        </row>
        <row r="651">
          <cell r="B651" t="str">
            <v>Northwest Territories</v>
          </cell>
          <cell r="C651"/>
        </row>
        <row r="652">
          <cell r="B652" t="str">
            <v>Territoires du Nord-Ouest</v>
          </cell>
          <cell r="C652"/>
        </row>
        <row r="653">
          <cell r="B653" t="str">
            <v>Nunavut</v>
          </cell>
          <cell r="C653"/>
        </row>
        <row r="654">
          <cell r="B654" t="str">
            <v>Nunavut</v>
          </cell>
          <cell r="C654"/>
        </row>
        <row r="655">
          <cell r="B655" t="str">
            <v>Yukon</v>
          </cell>
          <cell r="C655"/>
        </row>
        <row r="656">
          <cell r="B656" t="str">
            <v>Yukon</v>
          </cell>
          <cell r="C656"/>
        </row>
        <row r="657">
          <cell r="B657" t="str">
            <v>Alberta</v>
          </cell>
          <cell r="C657"/>
        </row>
        <row r="658">
          <cell r="B658" t="str">
            <v>Alberta</v>
          </cell>
          <cell r="C658"/>
        </row>
        <row r="659">
          <cell r="B659" t="str">
            <v>British Columbia</v>
          </cell>
          <cell r="C659"/>
        </row>
        <row r="660">
          <cell r="B660" t="str">
            <v>Colombie-Britannique</v>
          </cell>
          <cell r="C660"/>
        </row>
        <row r="661">
          <cell r="B661" t="str">
            <v>Manitoba</v>
          </cell>
          <cell r="C661"/>
        </row>
        <row r="662">
          <cell r="B662" t="str">
            <v>Manitoba</v>
          </cell>
          <cell r="C662"/>
        </row>
        <row r="663">
          <cell r="B663" t="str">
            <v>New Brunswick</v>
          </cell>
          <cell r="C663"/>
        </row>
        <row r="664">
          <cell r="B664" t="str">
            <v>Nouveau-Brunswick</v>
          </cell>
          <cell r="C664"/>
        </row>
        <row r="665">
          <cell r="B665" t="str">
            <v>Newfoundland and Labrador</v>
          </cell>
          <cell r="C665"/>
        </row>
        <row r="666">
          <cell r="B666" t="str">
            <v>Terre-Neuve-et-Labrador</v>
          </cell>
          <cell r="C666"/>
        </row>
        <row r="667">
          <cell r="B667" t="str">
            <v>Nova Scotia</v>
          </cell>
          <cell r="C667"/>
        </row>
        <row r="668">
          <cell r="B668" t="str">
            <v>Nouvelle-Écosse</v>
          </cell>
          <cell r="C668"/>
        </row>
        <row r="669">
          <cell r="B669" t="str">
            <v>Ontario</v>
          </cell>
          <cell r="C669"/>
        </row>
        <row r="670">
          <cell r="B670" t="str">
            <v>Ontario</v>
          </cell>
          <cell r="C670"/>
        </row>
        <row r="671">
          <cell r="B671" t="str">
            <v>Prince Edward Island</v>
          </cell>
          <cell r="C671"/>
        </row>
        <row r="672">
          <cell r="B672" t="str">
            <v>Île-du-Prince-Édouard</v>
          </cell>
          <cell r="C672"/>
        </row>
        <row r="673">
          <cell r="B673" t="str">
            <v>Quebec</v>
          </cell>
          <cell r="C673"/>
        </row>
        <row r="674">
          <cell r="B674" t="str">
            <v>Québec</v>
          </cell>
          <cell r="C674"/>
        </row>
        <row r="675">
          <cell r="B675" t="str">
            <v>Saskatchewan</v>
          </cell>
          <cell r="C675"/>
        </row>
        <row r="676">
          <cell r="B676" t="str">
            <v>Saskatchewan</v>
          </cell>
          <cell r="C676"/>
        </row>
        <row r="677">
          <cell r="B677" t="str">
            <v>Kongo Central</v>
          </cell>
          <cell r="C677"/>
        </row>
        <row r="678">
          <cell r="B678" t="str">
            <v>Bas-Uélé</v>
          </cell>
          <cell r="C678"/>
        </row>
        <row r="679">
          <cell r="B679" t="str">
            <v>Équateur</v>
          </cell>
          <cell r="C679"/>
        </row>
        <row r="680">
          <cell r="B680" t="str">
            <v>Haut-Katanga</v>
          </cell>
          <cell r="C680"/>
        </row>
        <row r="681">
          <cell r="B681" t="str">
            <v>Haut-Lomami</v>
          </cell>
          <cell r="C681"/>
        </row>
        <row r="682">
          <cell r="B682" t="str">
            <v>Haut-Uélé</v>
          </cell>
          <cell r="C682"/>
        </row>
        <row r="683">
          <cell r="B683" t="str">
            <v>Ituri</v>
          </cell>
          <cell r="C683"/>
        </row>
        <row r="684">
          <cell r="B684" t="str">
            <v>Kasaï Central</v>
          </cell>
          <cell r="C684"/>
        </row>
        <row r="685">
          <cell r="B685" t="str">
            <v>Kasaï Oriental</v>
          </cell>
          <cell r="C685"/>
        </row>
        <row r="686">
          <cell r="B686" t="str">
            <v>Kwango</v>
          </cell>
          <cell r="C686"/>
        </row>
        <row r="687">
          <cell r="B687" t="str">
            <v>Kwilu</v>
          </cell>
          <cell r="C687"/>
        </row>
        <row r="688">
          <cell r="B688" t="str">
            <v>Kasaï</v>
          </cell>
          <cell r="C688"/>
        </row>
        <row r="689">
          <cell r="B689" t="str">
            <v>Lomami</v>
          </cell>
          <cell r="C689"/>
        </row>
        <row r="690">
          <cell r="B690" t="str">
            <v>Lualaba</v>
          </cell>
          <cell r="C690"/>
        </row>
        <row r="691">
          <cell r="B691" t="str">
            <v>Maniema</v>
          </cell>
          <cell r="C691"/>
        </row>
        <row r="692">
          <cell r="B692" t="str">
            <v>Mai-Ndombe</v>
          </cell>
          <cell r="C692"/>
        </row>
        <row r="693">
          <cell r="B693" t="str">
            <v>Mongala</v>
          </cell>
          <cell r="C693"/>
        </row>
        <row r="694">
          <cell r="B694" t="str">
            <v>Nord-Kivu</v>
          </cell>
          <cell r="C694"/>
        </row>
        <row r="695">
          <cell r="B695" t="str">
            <v>Nord-Ubangi</v>
          </cell>
          <cell r="C695"/>
        </row>
        <row r="696">
          <cell r="B696" t="str">
            <v>Sankuru</v>
          </cell>
          <cell r="C696"/>
        </row>
        <row r="697">
          <cell r="B697" t="str">
            <v>Sud-Kivu</v>
          </cell>
          <cell r="C697"/>
        </row>
        <row r="698">
          <cell r="B698" t="str">
            <v>Sud-Ubangi</v>
          </cell>
          <cell r="C698"/>
        </row>
        <row r="699">
          <cell r="B699" t="str">
            <v>Tanganyika</v>
          </cell>
          <cell r="C699"/>
        </row>
        <row r="700">
          <cell r="B700" t="str">
            <v>Tshopo</v>
          </cell>
          <cell r="C700"/>
        </row>
        <row r="701">
          <cell r="B701" t="str">
            <v>Tshuapa</v>
          </cell>
          <cell r="C701"/>
        </row>
        <row r="702">
          <cell r="B702" t="str">
            <v>Kinshasa</v>
          </cell>
          <cell r="C702"/>
        </row>
        <row r="703">
          <cell r="B703" t="str">
            <v>Gribingui</v>
          </cell>
          <cell r="C703"/>
        </row>
        <row r="704">
          <cell r="B704" t="str">
            <v>Gïrïbïngï</v>
          </cell>
          <cell r="C704"/>
        </row>
        <row r="705">
          <cell r="B705" t="str">
            <v>Sangha</v>
          </cell>
          <cell r="C705"/>
        </row>
        <row r="706">
          <cell r="B706" t="str">
            <v>Sangä</v>
          </cell>
          <cell r="C706"/>
        </row>
        <row r="707">
          <cell r="B707" t="str">
            <v>Ouham</v>
          </cell>
          <cell r="C707"/>
        </row>
        <row r="708">
          <cell r="B708" t="str">
            <v>Wâmo</v>
          </cell>
          <cell r="C708"/>
        </row>
        <row r="709">
          <cell r="B709" t="str">
            <v>Bamingui-Bangoran</v>
          </cell>
          <cell r="C709"/>
        </row>
        <row r="710">
          <cell r="B710" t="str">
            <v>Bamïngï-Bangoran</v>
          </cell>
          <cell r="C710"/>
        </row>
        <row r="711">
          <cell r="B711" t="str">
            <v>Basse-Kotto</v>
          </cell>
          <cell r="C711"/>
        </row>
        <row r="712">
          <cell r="B712" t="str">
            <v>Do-Kötö</v>
          </cell>
          <cell r="C712"/>
        </row>
        <row r="713">
          <cell r="B713" t="str">
            <v>Haute-Kotto</v>
          </cell>
          <cell r="C713"/>
        </row>
        <row r="714">
          <cell r="B714" t="str">
            <v>Tö-Kötö</v>
          </cell>
          <cell r="C714"/>
        </row>
        <row r="715">
          <cell r="B715" t="str">
            <v>Haut-Mbomou</v>
          </cell>
          <cell r="C715"/>
        </row>
        <row r="716">
          <cell r="B716" t="str">
            <v>Tö-Mbömü</v>
          </cell>
          <cell r="C716"/>
        </row>
        <row r="717">
          <cell r="B717" t="str">
            <v>Haute-Sangha / Mambéré-Kadéï</v>
          </cell>
          <cell r="C717"/>
        </row>
        <row r="718">
          <cell r="B718" t="str">
            <v>Tö-Sangä / Mbaere-Kadeï</v>
          </cell>
          <cell r="C718"/>
        </row>
        <row r="719">
          <cell r="B719" t="str">
            <v>Kémo-Gribingui</v>
          </cell>
          <cell r="C719"/>
        </row>
        <row r="720">
          <cell r="B720" t="str">
            <v>Kemö-Gïrïbïngï</v>
          </cell>
          <cell r="C720"/>
        </row>
        <row r="721">
          <cell r="B721" t="str">
            <v>Lobaye</v>
          </cell>
          <cell r="C721"/>
        </row>
        <row r="722">
          <cell r="B722" t="str">
            <v>Lobâye</v>
          </cell>
          <cell r="C722"/>
        </row>
        <row r="723">
          <cell r="B723" t="str">
            <v>Mbomou</v>
          </cell>
          <cell r="C723"/>
        </row>
        <row r="724">
          <cell r="B724" t="str">
            <v>Mbömü</v>
          </cell>
          <cell r="C724"/>
        </row>
        <row r="725">
          <cell r="B725" t="str">
            <v>Ombella-Mpoko</v>
          </cell>
          <cell r="C725"/>
        </row>
        <row r="726">
          <cell r="B726" t="str">
            <v>Ömbëlä-Pökö</v>
          </cell>
          <cell r="C726"/>
        </row>
        <row r="727">
          <cell r="B727" t="str">
            <v>Nana-Mambéré</v>
          </cell>
          <cell r="C727"/>
        </row>
        <row r="728">
          <cell r="B728" t="str">
            <v>Nanä-Mbaere</v>
          </cell>
          <cell r="C728"/>
        </row>
        <row r="729">
          <cell r="B729" t="str">
            <v>Ouham-Pendé</v>
          </cell>
          <cell r="C729"/>
        </row>
        <row r="730">
          <cell r="B730" t="str">
            <v>Wâmo-Pendë</v>
          </cell>
          <cell r="C730"/>
        </row>
        <row r="731">
          <cell r="B731" t="str">
            <v>Ouaka</v>
          </cell>
          <cell r="C731"/>
        </row>
        <row r="732">
          <cell r="B732" t="str">
            <v>Wäkä</v>
          </cell>
          <cell r="C732"/>
        </row>
        <row r="733">
          <cell r="B733" t="str">
            <v>Vakaga</v>
          </cell>
          <cell r="C733"/>
        </row>
        <row r="734">
          <cell r="B734" t="str">
            <v>Vakaga</v>
          </cell>
          <cell r="C734"/>
        </row>
        <row r="735">
          <cell r="B735" t="str">
            <v>Bangui</v>
          </cell>
          <cell r="C735"/>
        </row>
        <row r="736">
          <cell r="B736" t="str">
            <v>Bangî</v>
          </cell>
          <cell r="C736"/>
        </row>
        <row r="737">
          <cell r="B737" t="str">
            <v>Bouenza</v>
          </cell>
          <cell r="C737"/>
        </row>
        <row r="738">
          <cell r="B738" t="str">
            <v>Pool</v>
          </cell>
          <cell r="C738"/>
        </row>
        <row r="739">
          <cell r="B739" t="str">
            <v>Sangha</v>
          </cell>
          <cell r="C739"/>
        </row>
        <row r="740">
          <cell r="B740" t="str">
            <v>Plateaux</v>
          </cell>
          <cell r="C740"/>
        </row>
        <row r="741">
          <cell r="B741" t="str">
            <v>Cuvette-Ouest</v>
          </cell>
          <cell r="C741"/>
        </row>
        <row r="742">
          <cell r="B742" t="str">
            <v>Pointe-Noire</v>
          </cell>
          <cell r="C742"/>
        </row>
        <row r="743">
          <cell r="B743" t="str">
            <v>Lékoumou</v>
          </cell>
          <cell r="C743"/>
        </row>
        <row r="744">
          <cell r="B744" t="str">
            <v>Kouilou</v>
          </cell>
          <cell r="C744"/>
        </row>
        <row r="745">
          <cell r="B745" t="str">
            <v>Likouala</v>
          </cell>
          <cell r="C745"/>
        </row>
        <row r="746">
          <cell r="B746" t="str">
            <v>Cuvette</v>
          </cell>
          <cell r="C746"/>
        </row>
        <row r="747">
          <cell r="B747" t="str">
            <v>Niari</v>
          </cell>
          <cell r="C747"/>
        </row>
        <row r="748">
          <cell r="B748" t="str">
            <v>Brazzaville</v>
          </cell>
          <cell r="C748"/>
        </row>
        <row r="749">
          <cell r="B749" t="str">
            <v>Aargau</v>
          </cell>
          <cell r="C749"/>
        </row>
        <row r="750">
          <cell r="B750" t="str">
            <v>Appenzell Innerrhoden</v>
          </cell>
          <cell r="C750"/>
        </row>
        <row r="751">
          <cell r="B751" t="str">
            <v>Appenzell Ausserrhoden</v>
          </cell>
          <cell r="C751"/>
        </row>
        <row r="752">
          <cell r="B752" t="str">
            <v>Bern</v>
          </cell>
          <cell r="C752"/>
        </row>
        <row r="753">
          <cell r="B753" t="str">
            <v>Berne</v>
          </cell>
          <cell r="C753"/>
        </row>
        <row r="754">
          <cell r="B754" t="str">
            <v>Basel-Landschaft</v>
          </cell>
          <cell r="C754"/>
        </row>
        <row r="755">
          <cell r="B755" t="str">
            <v>Basel-Stadt</v>
          </cell>
          <cell r="C755"/>
        </row>
        <row r="756">
          <cell r="B756" t="str">
            <v>Freiburg</v>
          </cell>
          <cell r="C756"/>
        </row>
        <row r="757">
          <cell r="B757" t="str">
            <v>Fribourg</v>
          </cell>
          <cell r="C757"/>
        </row>
        <row r="758">
          <cell r="B758" t="str">
            <v>Genève</v>
          </cell>
          <cell r="C758"/>
        </row>
        <row r="759">
          <cell r="B759" t="str">
            <v>Glarus</v>
          </cell>
          <cell r="C759"/>
        </row>
        <row r="760">
          <cell r="B760" t="str">
            <v>Graubünden</v>
          </cell>
          <cell r="C760"/>
        </row>
        <row r="761">
          <cell r="B761" t="str">
            <v>Grisons</v>
          </cell>
          <cell r="C761"/>
        </row>
        <row r="762">
          <cell r="B762" t="str">
            <v>Grigioni</v>
          </cell>
          <cell r="C762"/>
        </row>
        <row r="763">
          <cell r="B763" t="str">
            <v>Grischun</v>
          </cell>
          <cell r="C763"/>
        </row>
        <row r="764">
          <cell r="B764" t="str">
            <v>Jura</v>
          </cell>
          <cell r="C764"/>
        </row>
        <row r="765">
          <cell r="B765" t="str">
            <v>Luzern</v>
          </cell>
          <cell r="C765"/>
        </row>
        <row r="766">
          <cell r="B766" t="str">
            <v>Neuchâtel</v>
          </cell>
          <cell r="C766"/>
        </row>
        <row r="767">
          <cell r="B767" t="str">
            <v>Nidwalden</v>
          </cell>
          <cell r="C767"/>
        </row>
        <row r="768">
          <cell r="B768" t="str">
            <v>Obwalden</v>
          </cell>
          <cell r="C768"/>
        </row>
        <row r="769">
          <cell r="B769" t="str">
            <v>Sankt Gallen</v>
          </cell>
          <cell r="C769"/>
        </row>
        <row r="770">
          <cell r="B770" t="str">
            <v>Schaffhausen</v>
          </cell>
          <cell r="C770"/>
        </row>
        <row r="771">
          <cell r="B771" t="str">
            <v>Solothurn</v>
          </cell>
          <cell r="C771"/>
        </row>
        <row r="772">
          <cell r="B772" t="str">
            <v>Schwyz</v>
          </cell>
          <cell r="C772"/>
        </row>
        <row r="773">
          <cell r="B773" t="str">
            <v>Thurgau</v>
          </cell>
          <cell r="C773"/>
        </row>
        <row r="774">
          <cell r="B774" t="str">
            <v>Ticino</v>
          </cell>
          <cell r="C774"/>
        </row>
        <row r="775">
          <cell r="B775" t="str">
            <v>Uri</v>
          </cell>
          <cell r="C775"/>
        </row>
        <row r="776">
          <cell r="B776" t="str">
            <v>Vaud</v>
          </cell>
          <cell r="C776"/>
        </row>
        <row r="777">
          <cell r="B777" t="str">
            <v>Wallis</v>
          </cell>
          <cell r="C777"/>
        </row>
        <row r="778">
          <cell r="B778" t="str">
            <v>Valais</v>
          </cell>
          <cell r="C778"/>
        </row>
        <row r="779">
          <cell r="B779" t="str">
            <v>Zug</v>
          </cell>
          <cell r="C779"/>
        </row>
        <row r="780">
          <cell r="B780" t="str">
            <v>Zürich</v>
          </cell>
          <cell r="C780"/>
        </row>
        <row r="781">
          <cell r="B781" t="str">
            <v>Abidjan</v>
          </cell>
          <cell r="C781"/>
        </row>
        <row r="782">
          <cell r="B782" t="str">
            <v>Yamoussoukro</v>
          </cell>
          <cell r="C782"/>
        </row>
        <row r="783">
          <cell r="B783" t="str">
            <v>Bas-Sassandra</v>
          </cell>
          <cell r="C783"/>
        </row>
        <row r="784">
          <cell r="B784" t="str">
            <v>Comoé</v>
          </cell>
          <cell r="C784"/>
        </row>
        <row r="785">
          <cell r="B785" t="str">
            <v>Denguélé</v>
          </cell>
          <cell r="C785"/>
        </row>
        <row r="786">
          <cell r="B786" t="str">
            <v>Gôh-Djiboua</v>
          </cell>
          <cell r="C786"/>
        </row>
        <row r="787">
          <cell r="B787" t="str">
            <v>Lacs</v>
          </cell>
          <cell r="C787"/>
        </row>
        <row r="788">
          <cell r="B788" t="str">
            <v>Lagunes</v>
          </cell>
          <cell r="C788"/>
        </row>
        <row r="789">
          <cell r="B789" t="str">
            <v>Montagnes</v>
          </cell>
          <cell r="C789"/>
        </row>
        <row r="790">
          <cell r="B790" t="str">
            <v>Sassandra-Marahoué</v>
          </cell>
          <cell r="C790"/>
        </row>
        <row r="791">
          <cell r="B791" t="str">
            <v>Savanes</v>
          </cell>
          <cell r="C791"/>
        </row>
        <row r="792">
          <cell r="B792" t="str">
            <v>Vallée du Bandama</v>
          </cell>
          <cell r="C792"/>
        </row>
        <row r="793">
          <cell r="B793" t="str">
            <v>Woroba</v>
          </cell>
          <cell r="C793"/>
        </row>
        <row r="794">
          <cell r="B794" t="str">
            <v>Zanzan</v>
          </cell>
          <cell r="C794"/>
        </row>
        <row r="795">
          <cell r="B795" t="str">
            <v>Aisén del General Carlos Ibañez del Campo</v>
          </cell>
          <cell r="C795"/>
        </row>
        <row r="796">
          <cell r="B796" t="str">
            <v>Antofagasta</v>
          </cell>
          <cell r="C796"/>
        </row>
        <row r="797">
          <cell r="B797" t="str">
            <v>Arica y Parinacota</v>
          </cell>
          <cell r="C797"/>
        </row>
        <row r="798">
          <cell r="B798" t="str">
            <v>La Araucanía</v>
          </cell>
          <cell r="C798"/>
        </row>
        <row r="799">
          <cell r="B799" t="str">
            <v>Atacama</v>
          </cell>
          <cell r="C799"/>
        </row>
        <row r="800">
          <cell r="B800" t="str">
            <v>Biobío</v>
          </cell>
          <cell r="C800"/>
        </row>
        <row r="801">
          <cell r="B801" t="str">
            <v>Coquimbo</v>
          </cell>
          <cell r="C801"/>
        </row>
        <row r="802">
          <cell r="B802" t="str">
            <v>Libertador General Bernardo O'Higgins</v>
          </cell>
          <cell r="C802"/>
        </row>
        <row r="803">
          <cell r="B803" t="str">
            <v>Los Lagos</v>
          </cell>
          <cell r="C803"/>
        </row>
        <row r="804">
          <cell r="B804" t="str">
            <v>Los Ríos</v>
          </cell>
          <cell r="C804"/>
        </row>
        <row r="805">
          <cell r="B805" t="str">
            <v>Magallanes</v>
          </cell>
          <cell r="C805"/>
        </row>
        <row r="806">
          <cell r="B806" t="str">
            <v>Maule</v>
          </cell>
          <cell r="C806"/>
        </row>
        <row r="807">
          <cell r="B807" t="str">
            <v>Ñuble</v>
          </cell>
          <cell r="C807"/>
        </row>
        <row r="808">
          <cell r="B808" t="str">
            <v>Región Metropolitana de Santiago</v>
          </cell>
          <cell r="C808"/>
        </row>
        <row r="809">
          <cell r="B809" t="str">
            <v>Tarapacá</v>
          </cell>
          <cell r="C809"/>
        </row>
        <row r="810">
          <cell r="B810" t="str">
            <v>Valparaíso</v>
          </cell>
          <cell r="C810"/>
        </row>
        <row r="811">
          <cell r="B811" t="str">
            <v>Adamaoua</v>
          </cell>
          <cell r="C811"/>
        </row>
        <row r="812">
          <cell r="B812" t="str">
            <v>Adamaoua</v>
          </cell>
          <cell r="C812"/>
        </row>
        <row r="813">
          <cell r="B813" t="str">
            <v>Centre</v>
          </cell>
          <cell r="C813"/>
        </row>
        <row r="814">
          <cell r="B814" t="str">
            <v>Centre</v>
          </cell>
          <cell r="C814"/>
        </row>
        <row r="815">
          <cell r="B815" t="str">
            <v>Far North</v>
          </cell>
          <cell r="C815"/>
        </row>
        <row r="816">
          <cell r="B816" t="str">
            <v>Extrême-Nord</v>
          </cell>
          <cell r="C816"/>
        </row>
        <row r="817">
          <cell r="B817" t="str">
            <v>East</v>
          </cell>
          <cell r="C817"/>
        </row>
        <row r="818">
          <cell r="B818" t="str">
            <v>Est</v>
          </cell>
          <cell r="C818"/>
        </row>
        <row r="819">
          <cell r="B819" t="str">
            <v>Littoral</v>
          </cell>
          <cell r="C819"/>
        </row>
        <row r="820">
          <cell r="B820" t="str">
            <v>Littoral</v>
          </cell>
          <cell r="C820"/>
        </row>
        <row r="821">
          <cell r="B821" t="str">
            <v>North</v>
          </cell>
          <cell r="C821"/>
        </row>
        <row r="822">
          <cell r="B822" t="str">
            <v>Nord</v>
          </cell>
          <cell r="C822"/>
        </row>
        <row r="823">
          <cell r="B823" t="str">
            <v>North-West</v>
          </cell>
          <cell r="C823"/>
        </row>
        <row r="824">
          <cell r="B824" t="str">
            <v>Nord-Ouest</v>
          </cell>
          <cell r="C824"/>
        </row>
        <row r="825">
          <cell r="B825" t="str">
            <v>West</v>
          </cell>
          <cell r="C825"/>
        </row>
        <row r="826">
          <cell r="B826" t="str">
            <v>Ouest</v>
          </cell>
          <cell r="C826"/>
        </row>
        <row r="827">
          <cell r="B827" t="str">
            <v>South</v>
          </cell>
          <cell r="C827"/>
        </row>
        <row r="828">
          <cell r="B828" t="str">
            <v>Sud</v>
          </cell>
          <cell r="C828"/>
        </row>
        <row r="829">
          <cell r="B829" t="str">
            <v>South-West</v>
          </cell>
          <cell r="C829"/>
        </row>
        <row r="830">
          <cell r="B830" t="str">
            <v>Sud-Ouest</v>
          </cell>
          <cell r="C830"/>
        </row>
        <row r="831">
          <cell r="B831" t="str">
            <v>Anhui Sheng</v>
          </cell>
          <cell r="C831"/>
        </row>
        <row r="832">
          <cell r="B832" t="str">
            <v>Fujian Sheng</v>
          </cell>
          <cell r="C832"/>
        </row>
        <row r="833">
          <cell r="B833" t="str">
            <v>Guangdong Sheng</v>
          </cell>
          <cell r="C833"/>
        </row>
        <row r="834">
          <cell r="B834" t="str">
            <v>Gansu Sheng</v>
          </cell>
          <cell r="C834"/>
        </row>
        <row r="835">
          <cell r="B835" t="str">
            <v>Guizhou Sheng</v>
          </cell>
          <cell r="C835"/>
        </row>
        <row r="836">
          <cell r="B836" t="str">
            <v>Henan Sheng</v>
          </cell>
          <cell r="C836"/>
        </row>
        <row r="837">
          <cell r="B837" t="str">
            <v>Hubei Sheng</v>
          </cell>
          <cell r="C837"/>
        </row>
        <row r="838">
          <cell r="B838" t="str">
            <v>Hebei Sheng</v>
          </cell>
          <cell r="C838"/>
        </row>
        <row r="839">
          <cell r="B839" t="str">
            <v>Hainan Sheng</v>
          </cell>
          <cell r="C839"/>
        </row>
        <row r="840">
          <cell r="B840" t="str">
            <v>Heilongjiang Sheng</v>
          </cell>
          <cell r="C840"/>
        </row>
        <row r="841">
          <cell r="B841" t="str">
            <v>Hunan Sheng</v>
          </cell>
          <cell r="C841"/>
        </row>
        <row r="842">
          <cell r="B842" t="str">
            <v>Jilin Sheng</v>
          </cell>
          <cell r="C842"/>
        </row>
        <row r="843">
          <cell r="B843" t="str">
            <v>Jiangsu Sheng</v>
          </cell>
          <cell r="C843"/>
        </row>
        <row r="844">
          <cell r="B844" t="str">
            <v>Jiangxi Sheng</v>
          </cell>
          <cell r="C844"/>
        </row>
        <row r="845">
          <cell r="B845" t="str">
            <v>Liaoning Sheng</v>
          </cell>
          <cell r="C845"/>
        </row>
        <row r="846">
          <cell r="B846" t="str">
            <v>Qinghai Sheng</v>
          </cell>
          <cell r="C846"/>
        </row>
        <row r="847">
          <cell r="B847" t="str">
            <v>Sichuan Sheng</v>
          </cell>
          <cell r="C847"/>
        </row>
        <row r="848">
          <cell r="B848" t="str">
            <v>Shandong Sheng</v>
          </cell>
          <cell r="C848"/>
        </row>
        <row r="849">
          <cell r="B849" t="str">
            <v>Shaanxi Sheng</v>
          </cell>
          <cell r="C849"/>
        </row>
        <row r="850">
          <cell r="B850" t="str">
            <v>Shanxi Sheng</v>
          </cell>
          <cell r="C850"/>
        </row>
        <row r="851">
          <cell r="B851" t="str">
            <v>Taiwan Sheng (see also separate country code entry under TW)</v>
          </cell>
          <cell r="C851"/>
        </row>
        <row r="852">
          <cell r="B852" t="str">
            <v>Yunnan Sheng</v>
          </cell>
          <cell r="C852"/>
        </row>
        <row r="853">
          <cell r="B853" t="str">
            <v>Zhejiang Sheng</v>
          </cell>
          <cell r="C853"/>
        </row>
        <row r="854">
          <cell r="B854" t="str">
            <v>Guangxi Zhuangzu Zizhiqu</v>
          </cell>
          <cell r="C854"/>
        </row>
        <row r="855">
          <cell r="B855" t="str">
            <v>Nei Mongol Zizhiqu</v>
          </cell>
          <cell r="C855"/>
        </row>
        <row r="856">
          <cell r="B856" t="str">
            <v>Ningxia Huizi Zizhiqu</v>
          </cell>
          <cell r="C856"/>
        </row>
        <row r="857">
          <cell r="B857" t="str">
            <v>Xinjiang Uygur Zizhiqu</v>
          </cell>
          <cell r="C857"/>
        </row>
        <row r="858">
          <cell r="B858" t="str">
            <v>Xizang Zizhiqu</v>
          </cell>
          <cell r="C858"/>
        </row>
        <row r="859">
          <cell r="B859" t="str">
            <v>Hong Kong SAR</v>
          </cell>
          <cell r="C859"/>
        </row>
        <row r="860">
          <cell r="B860" t="str">
            <v>Xianggang Tebiexingzhengqu (see also separate country code entry under HK)</v>
          </cell>
          <cell r="C860"/>
        </row>
        <row r="861">
          <cell r="B861" t="str">
            <v>Macao SAR (see also separate country code entry under MO)</v>
          </cell>
          <cell r="C861"/>
        </row>
        <row r="862">
          <cell r="B862" t="str">
            <v>Macau SAR (see also separate country code entry under MO)</v>
          </cell>
          <cell r="C862"/>
        </row>
        <row r="863">
          <cell r="B863" t="str">
            <v>Aomen Tebiexingzhengqu (see also separate country code entry under MO)</v>
          </cell>
          <cell r="C863"/>
        </row>
        <row r="864">
          <cell r="B864" t="str">
            <v>Beijing Shi</v>
          </cell>
          <cell r="C864"/>
        </row>
        <row r="865">
          <cell r="B865" t="str">
            <v>Chongqing Shi</v>
          </cell>
          <cell r="C865"/>
        </row>
        <row r="866">
          <cell r="B866" t="str">
            <v>Shanghai Shi</v>
          </cell>
          <cell r="C866"/>
        </row>
        <row r="867">
          <cell r="B867" t="str">
            <v>Tianjin Shi</v>
          </cell>
          <cell r="C867"/>
        </row>
        <row r="868">
          <cell r="B868" t="str">
            <v>Amazonas</v>
          </cell>
          <cell r="C868"/>
        </row>
        <row r="869">
          <cell r="B869" t="str">
            <v>Antioquia</v>
          </cell>
          <cell r="C869"/>
        </row>
        <row r="870">
          <cell r="B870" t="str">
            <v>Arauca</v>
          </cell>
          <cell r="C870"/>
        </row>
        <row r="871">
          <cell r="B871" t="str">
            <v>Atlántico</v>
          </cell>
          <cell r="C871"/>
        </row>
        <row r="872">
          <cell r="B872" t="str">
            <v>Bolívar</v>
          </cell>
          <cell r="C872"/>
        </row>
        <row r="873">
          <cell r="B873" t="str">
            <v>Boyacá</v>
          </cell>
          <cell r="C873"/>
        </row>
        <row r="874">
          <cell r="B874" t="str">
            <v>Caldas</v>
          </cell>
          <cell r="C874"/>
        </row>
        <row r="875">
          <cell r="B875" t="str">
            <v>Caquetá</v>
          </cell>
          <cell r="C875"/>
        </row>
        <row r="876">
          <cell r="B876" t="str">
            <v>Casanare</v>
          </cell>
          <cell r="C876"/>
        </row>
        <row r="877">
          <cell r="B877" t="str">
            <v>Cauca</v>
          </cell>
          <cell r="C877"/>
        </row>
        <row r="878">
          <cell r="B878" t="str">
            <v>Cesar</v>
          </cell>
          <cell r="C878"/>
        </row>
        <row r="879">
          <cell r="B879" t="str">
            <v>Chocó</v>
          </cell>
          <cell r="C879"/>
        </row>
        <row r="880">
          <cell r="B880" t="str">
            <v>Córdoba</v>
          </cell>
          <cell r="C880"/>
        </row>
        <row r="881">
          <cell r="B881" t="str">
            <v>Cundinamarca</v>
          </cell>
          <cell r="C881"/>
        </row>
        <row r="882">
          <cell r="B882" t="str">
            <v>Guainía</v>
          </cell>
          <cell r="C882"/>
        </row>
        <row r="883">
          <cell r="B883" t="str">
            <v>Guaviare</v>
          </cell>
          <cell r="C883"/>
        </row>
        <row r="884">
          <cell r="B884" t="str">
            <v>Huila</v>
          </cell>
          <cell r="C884"/>
        </row>
        <row r="885">
          <cell r="B885" t="str">
            <v>La Guajira</v>
          </cell>
          <cell r="C885"/>
        </row>
        <row r="886">
          <cell r="B886" t="str">
            <v>Magdalena</v>
          </cell>
          <cell r="C886"/>
        </row>
        <row r="887">
          <cell r="B887" t="str">
            <v>Meta</v>
          </cell>
          <cell r="C887"/>
        </row>
        <row r="888">
          <cell r="B888" t="str">
            <v>Nariño</v>
          </cell>
          <cell r="C888"/>
        </row>
        <row r="889">
          <cell r="B889" t="str">
            <v>Norte de Santander</v>
          </cell>
          <cell r="C889"/>
        </row>
        <row r="890">
          <cell r="B890" t="str">
            <v>Putumayo</v>
          </cell>
          <cell r="C890"/>
        </row>
        <row r="891">
          <cell r="B891" t="str">
            <v>Quindío</v>
          </cell>
          <cell r="C891"/>
        </row>
        <row r="892">
          <cell r="B892" t="str">
            <v>Risaralda</v>
          </cell>
          <cell r="C892"/>
        </row>
        <row r="893">
          <cell r="B893" t="str">
            <v>Santander</v>
          </cell>
          <cell r="C893"/>
        </row>
        <row r="894">
          <cell r="B894" t="str">
            <v>San Andrés, Providencia y Santa Catalina</v>
          </cell>
          <cell r="C894"/>
        </row>
        <row r="895">
          <cell r="B895" t="str">
            <v>Sucre</v>
          </cell>
          <cell r="C895"/>
        </row>
        <row r="896">
          <cell r="B896" t="str">
            <v>Tolima</v>
          </cell>
          <cell r="C896"/>
        </row>
        <row r="897">
          <cell r="B897" t="str">
            <v>Valle del Cauca</v>
          </cell>
          <cell r="C897"/>
        </row>
        <row r="898">
          <cell r="B898" t="str">
            <v>Vaupés</v>
          </cell>
          <cell r="C898"/>
        </row>
        <row r="899">
          <cell r="B899" t="str">
            <v>Vichada</v>
          </cell>
          <cell r="C899"/>
        </row>
        <row r="900">
          <cell r="B900" t="str">
            <v>Distrito Capital de Bogotá</v>
          </cell>
          <cell r="C900"/>
        </row>
        <row r="901">
          <cell r="B901" t="str">
            <v>Alajuela</v>
          </cell>
          <cell r="C901"/>
        </row>
        <row r="902">
          <cell r="B902" t="str">
            <v>Cartago</v>
          </cell>
          <cell r="C902"/>
        </row>
        <row r="903">
          <cell r="B903" t="str">
            <v>Guanacaste</v>
          </cell>
          <cell r="C903"/>
        </row>
        <row r="904">
          <cell r="B904" t="str">
            <v>Heredia</v>
          </cell>
          <cell r="C904"/>
        </row>
        <row r="905">
          <cell r="B905" t="str">
            <v>Limón</v>
          </cell>
          <cell r="C905"/>
        </row>
        <row r="906">
          <cell r="B906" t="str">
            <v>Puntarenas</v>
          </cell>
          <cell r="C906"/>
        </row>
        <row r="907">
          <cell r="B907" t="str">
            <v>San José</v>
          </cell>
          <cell r="C907"/>
        </row>
        <row r="908">
          <cell r="B908" t="str">
            <v>Pinar del Río</v>
          </cell>
          <cell r="C908"/>
        </row>
        <row r="909">
          <cell r="B909" t="str">
            <v>La Habana</v>
          </cell>
          <cell r="C909"/>
        </row>
        <row r="910">
          <cell r="B910" t="str">
            <v>Matanzas</v>
          </cell>
          <cell r="C910"/>
        </row>
        <row r="911">
          <cell r="B911" t="str">
            <v>Villa Clara</v>
          </cell>
          <cell r="C911"/>
        </row>
        <row r="912">
          <cell r="B912" t="str">
            <v>Cienfuegos</v>
          </cell>
          <cell r="C912"/>
        </row>
        <row r="913">
          <cell r="B913" t="str">
            <v>Sancti Spíritus</v>
          </cell>
          <cell r="C913"/>
        </row>
        <row r="914">
          <cell r="B914" t="str">
            <v>Ciego de Ávila</v>
          </cell>
          <cell r="C914"/>
        </row>
        <row r="915">
          <cell r="B915" t="str">
            <v>Camagüey</v>
          </cell>
          <cell r="C915"/>
        </row>
        <row r="916">
          <cell r="B916" t="str">
            <v>Las Tunas</v>
          </cell>
          <cell r="C916"/>
        </row>
        <row r="917">
          <cell r="B917" t="str">
            <v>Holguín</v>
          </cell>
          <cell r="C917"/>
        </row>
        <row r="918">
          <cell r="B918" t="str">
            <v>Granma</v>
          </cell>
          <cell r="C918"/>
        </row>
        <row r="919">
          <cell r="B919" t="str">
            <v>Santiago de Cuba</v>
          </cell>
          <cell r="C919"/>
        </row>
        <row r="920">
          <cell r="B920" t="str">
            <v>Guantánamo</v>
          </cell>
          <cell r="C920"/>
        </row>
        <row r="921">
          <cell r="B921" t="str">
            <v>Artemisa</v>
          </cell>
          <cell r="C921"/>
        </row>
        <row r="922">
          <cell r="B922" t="str">
            <v>Mayabeque</v>
          </cell>
          <cell r="C922"/>
        </row>
        <row r="923">
          <cell r="B923" t="str">
            <v>Isla de la Juventud</v>
          </cell>
          <cell r="C923"/>
        </row>
        <row r="924">
          <cell r="B924" t="str">
            <v>Ilhas de Barlavento</v>
          </cell>
          <cell r="C924"/>
        </row>
        <row r="925">
          <cell r="B925" t="str">
            <v>Boa Vista</v>
          </cell>
          <cell r="C925"/>
        </row>
        <row r="926">
          <cell r="B926" t="str">
            <v>Paul</v>
          </cell>
          <cell r="C926"/>
        </row>
        <row r="927">
          <cell r="B927" t="str">
            <v>Porto Novo</v>
          </cell>
          <cell r="C927"/>
        </row>
        <row r="928">
          <cell r="B928" t="str">
            <v>Ribeira Brava</v>
          </cell>
          <cell r="C928"/>
        </row>
        <row r="929">
          <cell r="B929" t="str">
            <v>Ribeira Grande</v>
          </cell>
          <cell r="C929"/>
        </row>
        <row r="930">
          <cell r="B930" t="str">
            <v>Sal</v>
          </cell>
          <cell r="C930"/>
        </row>
        <row r="931">
          <cell r="B931" t="str">
            <v>São Vicente</v>
          </cell>
          <cell r="C931"/>
        </row>
        <row r="932">
          <cell r="B932" t="str">
            <v>Tarrafal de São Nicolau</v>
          </cell>
          <cell r="C932"/>
        </row>
        <row r="933">
          <cell r="B933" t="str">
            <v>Ilhas de Sotavento</v>
          </cell>
          <cell r="C933"/>
        </row>
        <row r="934">
          <cell r="B934" t="str">
            <v>Brava</v>
          </cell>
          <cell r="C934"/>
        </row>
        <row r="935">
          <cell r="B935" t="str">
            <v>Santa Catarina</v>
          </cell>
          <cell r="C935"/>
        </row>
        <row r="936">
          <cell r="B936" t="str">
            <v>Santa Catarina do Fogo</v>
          </cell>
          <cell r="C936"/>
        </row>
        <row r="937">
          <cell r="B937" t="str">
            <v>Santa Cruz</v>
          </cell>
          <cell r="C937"/>
        </row>
        <row r="938">
          <cell r="B938" t="str">
            <v>Maio</v>
          </cell>
          <cell r="C938"/>
        </row>
        <row r="939">
          <cell r="B939" t="str">
            <v>Mosteiros</v>
          </cell>
          <cell r="C939"/>
        </row>
        <row r="940">
          <cell r="B940" t="str">
            <v>Praia</v>
          </cell>
          <cell r="C940"/>
        </row>
        <row r="941">
          <cell r="B941" t="str">
            <v>Ribeira Grande de Santiago</v>
          </cell>
          <cell r="C941"/>
        </row>
        <row r="942">
          <cell r="B942" t="str">
            <v>São Domingos</v>
          </cell>
          <cell r="C942"/>
        </row>
        <row r="943">
          <cell r="B943" t="str">
            <v>São Filipe</v>
          </cell>
          <cell r="C943"/>
        </row>
        <row r="944">
          <cell r="B944" t="str">
            <v>São Miguel</v>
          </cell>
          <cell r="C944"/>
        </row>
        <row r="945">
          <cell r="B945" t="str">
            <v>São Lourenço dos Órgãos</v>
          </cell>
          <cell r="C945"/>
        </row>
        <row r="946">
          <cell r="B946" t="str">
            <v>São Salvador do Mundo</v>
          </cell>
          <cell r="C946"/>
        </row>
        <row r="947">
          <cell r="B947" t="str">
            <v>Tarrafal</v>
          </cell>
          <cell r="C947"/>
        </row>
        <row r="948">
          <cell r="B948" t="str">
            <v>Lefkosia</v>
          </cell>
          <cell r="C948"/>
        </row>
        <row r="949">
          <cell r="B949" t="str">
            <v>Lefkoşa</v>
          </cell>
          <cell r="C949"/>
        </row>
        <row r="950">
          <cell r="B950" t="str">
            <v>Lemesos</v>
          </cell>
          <cell r="C950"/>
        </row>
        <row r="951">
          <cell r="B951" t="str">
            <v>Leymasun</v>
          </cell>
          <cell r="C951"/>
        </row>
        <row r="952">
          <cell r="B952" t="str">
            <v>Larnaka</v>
          </cell>
          <cell r="C952"/>
        </row>
        <row r="953">
          <cell r="B953" t="str">
            <v>Larnaka</v>
          </cell>
          <cell r="C953"/>
        </row>
        <row r="954">
          <cell r="B954" t="str">
            <v>Ammochostos</v>
          </cell>
          <cell r="C954"/>
        </row>
        <row r="955">
          <cell r="B955" t="str">
            <v>Mağusa</v>
          </cell>
          <cell r="C955"/>
        </row>
        <row r="956">
          <cell r="B956" t="str">
            <v>Pafos</v>
          </cell>
          <cell r="C956"/>
        </row>
        <row r="957">
          <cell r="B957" t="str">
            <v>Baf</v>
          </cell>
          <cell r="C957"/>
        </row>
        <row r="958">
          <cell r="B958" t="str">
            <v>Keryneia</v>
          </cell>
          <cell r="C958"/>
        </row>
        <row r="959">
          <cell r="B959" t="str">
            <v>Girne</v>
          </cell>
          <cell r="C959"/>
        </row>
        <row r="960">
          <cell r="B960" t="str">
            <v>Středočeský kraj</v>
          </cell>
          <cell r="C960"/>
        </row>
        <row r="961">
          <cell r="B961" t="str">
            <v>Benešov</v>
          </cell>
          <cell r="C961"/>
        </row>
        <row r="962">
          <cell r="B962" t="str">
            <v>Beroun</v>
          </cell>
          <cell r="C962"/>
        </row>
        <row r="963">
          <cell r="B963" t="str">
            <v>Kladno</v>
          </cell>
          <cell r="C963"/>
        </row>
        <row r="964">
          <cell r="B964" t="str">
            <v>Kolín</v>
          </cell>
          <cell r="C964"/>
        </row>
        <row r="965">
          <cell r="B965" t="str">
            <v>Kutná Hora</v>
          </cell>
          <cell r="C965"/>
        </row>
        <row r="966">
          <cell r="B966" t="str">
            <v>Mělník</v>
          </cell>
          <cell r="C966"/>
        </row>
        <row r="967">
          <cell r="B967" t="str">
            <v>Mladá Boleslav</v>
          </cell>
          <cell r="C967"/>
        </row>
        <row r="968">
          <cell r="B968" t="str">
            <v>Nymburk</v>
          </cell>
          <cell r="C968"/>
        </row>
        <row r="969">
          <cell r="B969" t="str">
            <v>Praha-východ</v>
          </cell>
          <cell r="C969"/>
        </row>
        <row r="970">
          <cell r="B970" t="str">
            <v>Praha-západ</v>
          </cell>
          <cell r="C970"/>
        </row>
        <row r="971">
          <cell r="B971" t="str">
            <v>Příbram</v>
          </cell>
          <cell r="C971"/>
        </row>
        <row r="972">
          <cell r="B972" t="str">
            <v>Rakovník</v>
          </cell>
          <cell r="C972"/>
        </row>
        <row r="973">
          <cell r="B973" t="str">
            <v>Jihočeský kraj</v>
          </cell>
          <cell r="C973"/>
        </row>
        <row r="974">
          <cell r="B974" t="str">
            <v>České Budějovice</v>
          </cell>
          <cell r="C974"/>
        </row>
        <row r="975">
          <cell r="B975" t="str">
            <v>Český Krumlov</v>
          </cell>
          <cell r="C975"/>
        </row>
        <row r="976">
          <cell r="B976" t="str">
            <v>Jindřichův Hradec</v>
          </cell>
          <cell r="C976"/>
        </row>
        <row r="977">
          <cell r="B977" t="str">
            <v>Písek</v>
          </cell>
          <cell r="C977"/>
        </row>
        <row r="978">
          <cell r="B978" t="str">
            <v>Prachatice</v>
          </cell>
          <cell r="C978"/>
        </row>
        <row r="979">
          <cell r="B979" t="str">
            <v>Strakonice</v>
          </cell>
          <cell r="C979"/>
        </row>
        <row r="980">
          <cell r="B980" t="str">
            <v>Tábor</v>
          </cell>
          <cell r="C980"/>
        </row>
        <row r="981">
          <cell r="B981" t="str">
            <v>Plzeňský kraj</v>
          </cell>
          <cell r="C981"/>
        </row>
        <row r="982">
          <cell r="B982" t="str">
            <v>Domažlice</v>
          </cell>
          <cell r="C982"/>
        </row>
        <row r="983">
          <cell r="B983" t="str">
            <v>Klatovy</v>
          </cell>
          <cell r="C983"/>
        </row>
        <row r="984">
          <cell r="B984" t="str">
            <v>Plzeň-město</v>
          </cell>
          <cell r="C984"/>
        </row>
        <row r="985">
          <cell r="B985" t="str">
            <v>Plzeň-jih</v>
          </cell>
          <cell r="C985"/>
        </row>
        <row r="986">
          <cell r="B986" t="str">
            <v>Plzeň-sever</v>
          </cell>
          <cell r="C986"/>
        </row>
        <row r="987">
          <cell r="B987" t="str">
            <v>Rokycany</v>
          </cell>
          <cell r="C987"/>
        </row>
        <row r="988">
          <cell r="B988" t="str">
            <v>Tachov</v>
          </cell>
          <cell r="C988"/>
        </row>
        <row r="989">
          <cell r="B989" t="str">
            <v>Karlovarský kraj</v>
          </cell>
          <cell r="C989"/>
        </row>
        <row r="990">
          <cell r="B990" t="str">
            <v>Cheb</v>
          </cell>
          <cell r="C990"/>
        </row>
        <row r="991">
          <cell r="B991" t="str">
            <v>Karlovy Vary</v>
          </cell>
          <cell r="C991"/>
        </row>
        <row r="992">
          <cell r="B992" t="str">
            <v>Sokolov</v>
          </cell>
          <cell r="C992"/>
        </row>
        <row r="993">
          <cell r="B993" t="str">
            <v>Ústecký kraj</v>
          </cell>
          <cell r="C993"/>
        </row>
        <row r="994">
          <cell r="B994" t="str">
            <v>Děčín</v>
          </cell>
          <cell r="C994"/>
        </row>
        <row r="995">
          <cell r="B995" t="str">
            <v>Chomutov</v>
          </cell>
          <cell r="C995"/>
        </row>
        <row r="996">
          <cell r="B996" t="str">
            <v>Litoměřice</v>
          </cell>
          <cell r="C996"/>
        </row>
        <row r="997">
          <cell r="B997" t="str">
            <v>Louny</v>
          </cell>
          <cell r="C997"/>
        </row>
        <row r="998">
          <cell r="B998" t="str">
            <v>Most</v>
          </cell>
          <cell r="C998"/>
        </row>
        <row r="999">
          <cell r="B999" t="str">
            <v>Teplice</v>
          </cell>
          <cell r="C999"/>
        </row>
        <row r="1000">
          <cell r="B1000" t="str">
            <v>Ústí nad Labem</v>
          </cell>
          <cell r="C1000"/>
        </row>
        <row r="1001">
          <cell r="B1001" t="str">
            <v>Liberecký kraj</v>
          </cell>
          <cell r="C1001"/>
        </row>
        <row r="1002">
          <cell r="B1002" t="str">
            <v>Česká Lípa</v>
          </cell>
          <cell r="C1002"/>
        </row>
        <row r="1003">
          <cell r="B1003" t="str">
            <v>Jablonec nad Nisou</v>
          </cell>
          <cell r="C1003"/>
        </row>
        <row r="1004">
          <cell r="B1004" t="str">
            <v>Liberec</v>
          </cell>
          <cell r="C1004"/>
        </row>
        <row r="1005">
          <cell r="B1005" t="str">
            <v>Semily</v>
          </cell>
          <cell r="C1005"/>
        </row>
        <row r="1006">
          <cell r="B1006" t="str">
            <v>Královéhradecký kraj</v>
          </cell>
          <cell r="C1006"/>
        </row>
        <row r="1007">
          <cell r="B1007" t="str">
            <v>Hradec Králové</v>
          </cell>
          <cell r="C1007"/>
        </row>
        <row r="1008">
          <cell r="B1008" t="str">
            <v>Jičín</v>
          </cell>
          <cell r="C1008"/>
        </row>
        <row r="1009">
          <cell r="B1009" t="str">
            <v>Náchod</v>
          </cell>
          <cell r="C1009"/>
        </row>
        <row r="1010">
          <cell r="B1010" t="str">
            <v>Rychnov nad Kněžnou</v>
          </cell>
          <cell r="C1010"/>
        </row>
        <row r="1011">
          <cell r="B1011" t="str">
            <v>Trutnov</v>
          </cell>
          <cell r="C1011"/>
        </row>
        <row r="1012">
          <cell r="B1012" t="str">
            <v>Pardubický kraj</v>
          </cell>
          <cell r="C1012"/>
        </row>
        <row r="1013">
          <cell r="B1013" t="str">
            <v>Chrudim</v>
          </cell>
          <cell r="C1013"/>
        </row>
        <row r="1014">
          <cell r="B1014" t="str">
            <v>Pardubice</v>
          </cell>
          <cell r="C1014"/>
        </row>
        <row r="1015">
          <cell r="B1015" t="str">
            <v>Svitavy</v>
          </cell>
          <cell r="C1015"/>
        </row>
        <row r="1016">
          <cell r="B1016" t="str">
            <v>Ústí nad Orlicí</v>
          </cell>
          <cell r="C1016"/>
        </row>
        <row r="1017">
          <cell r="B1017" t="str">
            <v>Kraj Vysočina</v>
          </cell>
          <cell r="C1017"/>
        </row>
        <row r="1018">
          <cell r="B1018" t="str">
            <v>Havlíčkův Brod</v>
          </cell>
          <cell r="C1018"/>
        </row>
        <row r="1019">
          <cell r="B1019" t="str">
            <v>Jihlava</v>
          </cell>
          <cell r="C1019"/>
        </row>
        <row r="1020">
          <cell r="B1020" t="str">
            <v>Pelhřimov</v>
          </cell>
          <cell r="C1020"/>
        </row>
        <row r="1021">
          <cell r="B1021" t="str">
            <v>Třebíč</v>
          </cell>
          <cell r="C1021"/>
        </row>
        <row r="1022">
          <cell r="B1022" t="str">
            <v>Žďár nad Sázavou</v>
          </cell>
          <cell r="C1022"/>
        </row>
        <row r="1023">
          <cell r="B1023" t="str">
            <v>Jihomoravský kraj</v>
          </cell>
          <cell r="C1023"/>
        </row>
        <row r="1024">
          <cell r="B1024" t="str">
            <v>Blansko</v>
          </cell>
          <cell r="C1024"/>
        </row>
        <row r="1025">
          <cell r="B1025" t="str">
            <v>Brno-město</v>
          </cell>
          <cell r="C1025"/>
        </row>
        <row r="1026">
          <cell r="B1026" t="str">
            <v>Brno-venkov</v>
          </cell>
          <cell r="C1026"/>
        </row>
        <row r="1027">
          <cell r="B1027" t="str">
            <v>Břeclav</v>
          </cell>
          <cell r="C1027"/>
        </row>
        <row r="1028">
          <cell r="B1028" t="str">
            <v>Hodonín</v>
          </cell>
          <cell r="C1028"/>
        </row>
        <row r="1029">
          <cell r="B1029" t="str">
            <v>Vyškov</v>
          </cell>
          <cell r="C1029"/>
        </row>
        <row r="1030">
          <cell r="B1030" t="str">
            <v>Znojmo</v>
          </cell>
          <cell r="C1030"/>
        </row>
        <row r="1031">
          <cell r="B1031" t="str">
            <v>Olomoucký kraj</v>
          </cell>
          <cell r="C1031"/>
        </row>
        <row r="1032">
          <cell r="B1032" t="str">
            <v>Jeseník</v>
          </cell>
          <cell r="C1032"/>
        </row>
        <row r="1033">
          <cell r="B1033" t="str">
            <v>Olomouc</v>
          </cell>
          <cell r="C1033"/>
        </row>
        <row r="1034">
          <cell r="B1034" t="str">
            <v>Prostějov</v>
          </cell>
          <cell r="C1034"/>
        </row>
        <row r="1035">
          <cell r="B1035" t="str">
            <v>Přerov</v>
          </cell>
          <cell r="C1035"/>
        </row>
        <row r="1036">
          <cell r="B1036" t="str">
            <v>Šumperk</v>
          </cell>
          <cell r="C1036"/>
        </row>
        <row r="1037">
          <cell r="B1037" t="str">
            <v>Zlínský kraj</v>
          </cell>
          <cell r="C1037"/>
        </row>
        <row r="1038">
          <cell r="B1038" t="str">
            <v>Kroměříž</v>
          </cell>
          <cell r="C1038"/>
        </row>
        <row r="1039">
          <cell r="B1039" t="str">
            <v>Uherské Hradiště</v>
          </cell>
          <cell r="C1039"/>
        </row>
        <row r="1040">
          <cell r="B1040" t="str">
            <v>Vsetín</v>
          </cell>
          <cell r="C1040"/>
        </row>
        <row r="1041">
          <cell r="B1041" t="str">
            <v>Zlín</v>
          </cell>
          <cell r="C1041"/>
        </row>
        <row r="1042">
          <cell r="B1042" t="str">
            <v>Moravskoslezský kraj</v>
          </cell>
          <cell r="C1042"/>
        </row>
        <row r="1043">
          <cell r="B1043" t="str">
            <v>Bruntál</v>
          </cell>
          <cell r="C1043"/>
        </row>
        <row r="1044">
          <cell r="B1044" t="str">
            <v>Frýdek-Místek</v>
          </cell>
          <cell r="C1044"/>
        </row>
        <row r="1045">
          <cell r="B1045" t="str">
            <v>Karviná</v>
          </cell>
          <cell r="C1045"/>
        </row>
        <row r="1046">
          <cell r="B1046" t="str">
            <v>Nový Jičín</v>
          </cell>
          <cell r="C1046"/>
        </row>
        <row r="1047">
          <cell r="B1047" t="str">
            <v>Opava</v>
          </cell>
          <cell r="C1047"/>
        </row>
        <row r="1048">
          <cell r="B1048" t="str">
            <v>Ostrava-město</v>
          </cell>
          <cell r="C1048"/>
        </row>
        <row r="1049">
          <cell r="B1049" t="str">
            <v>Praha, Hlavní město</v>
          </cell>
          <cell r="C1049"/>
        </row>
        <row r="1050">
          <cell r="B1050" t="str">
            <v>Brandenburg</v>
          </cell>
          <cell r="C1050"/>
        </row>
        <row r="1051">
          <cell r="B1051" t="str">
            <v>Berlin</v>
          </cell>
          <cell r="C1051"/>
        </row>
        <row r="1052">
          <cell r="B1052" t="str">
            <v>Baden-Württemberg</v>
          </cell>
          <cell r="C1052"/>
        </row>
        <row r="1053">
          <cell r="B1053" t="str">
            <v>Bayern</v>
          </cell>
          <cell r="C1053"/>
        </row>
        <row r="1054">
          <cell r="B1054" t="str">
            <v>Bremen</v>
          </cell>
          <cell r="C1054"/>
        </row>
        <row r="1055">
          <cell r="B1055" t="str">
            <v>Hessen</v>
          </cell>
          <cell r="C1055"/>
        </row>
        <row r="1056">
          <cell r="B1056" t="str">
            <v>Hamburg</v>
          </cell>
          <cell r="C1056"/>
        </row>
        <row r="1057">
          <cell r="B1057" t="str">
            <v>Mecklenburg-Vorpommern</v>
          </cell>
          <cell r="C1057"/>
        </row>
        <row r="1058">
          <cell r="B1058" t="str">
            <v>Niedersachsen</v>
          </cell>
          <cell r="C1058"/>
        </row>
        <row r="1059">
          <cell r="B1059" t="str">
            <v>Nordrhein-Westfalen</v>
          </cell>
          <cell r="C1059"/>
        </row>
        <row r="1060">
          <cell r="B1060" t="str">
            <v>Rheinland-Pfalz</v>
          </cell>
          <cell r="C1060"/>
        </row>
        <row r="1061">
          <cell r="B1061" t="str">
            <v>Schleswig-Holstein</v>
          </cell>
          <cell r="C1061"/>
        </row>
        <row r="1062">
          <cell r="B1062" t="str">
            <v>Saarland</v>
          </cell>
          <cell r="C1062"/>
        </row>
        <row r="1063">
          <cell r="B1063" t="str">
            <v>Sachsen</v>
          </cell>
          <cell r="C1063"/>
        </row>
        <row r="1064">
          <cell r="B1064" t="str">
            <v>Sachsen-Anhalt</v>
          </cell>
          <cell r="C1064"/>
        </row>
        <row r="1065">
          <cell r="B1065" t="str">
            <v>Thüringen</v>
          </cell>
          <cell r="C1065"/>
        </row>
        <row r="1066">
          <cell r="B1066" t="str">
            <v>‘Artā</v>
          </cell>
          <cell r="C1066"/>
        </row>
        <row r="1067">
          <cell r="B1067" t="str">
            <v>Arta</v>
          </cell>
          <cell r="C1067"/>
        </row>
        <row r="1068">
          <cell r="B1068" t="str">
            <v>‘Alī Şabīḩ</v>
          </cell>
          <cell r="C1068"/>
        </row>
        <row r="1069">
          <cell r="B1069" t="str">
            <v>Ali Sabieh</v>
          </cell>
          <cell r="C1069"/>
        </row>
        <row r="1070">
          <cell r="B1070" t="str">
            <v>Dikhīl</v>
          </cell>
          <cell r="C1070"/>
        </row>
        <row r="1071">
          <cell r="B1071" t="str">
            <v>Dikhil</v>
          </cell>
          <cell r="C1071"/>
        </row>
        <row r="1072">
          <cell r="B1072" t="str">
            <v>Awbūk</v>
          </cell>
          <cell r="C1072"/>
        </row>
        <row r="1073">
          <cell r="B1073" t="str">
            <v>Obock</v>
          </cell>
          <cell r="C1073"/>
        </row>
        <row r="1074">
          <cell r="B1074" t="str">
            <v>Tājūrah</v>
          </cell>
          <cell r="C1074"/>
        </row>
        <row r="1075">
          <cell r="B1075" t="str">
            <v>Tadjourah</v>
          </cell>
          <cell r="C1075"/>
        </row>
        <row r="1076">
          <cell r="B1076" t="str">
            <v>Jībūtī</v>
          </cell>
          <cell r="C1076"/>
        </row>
        <row r="1077">
          <cell r="B1077" t="str">
            <v>Djibouti</v>
          </cell>
          <cell r="C1077"/>
        </row>
        <row r="1078">
          <cell r="B1078" t="str">
            <v>Nordjylland</v>
          </cell>
          <cell r="C1078"/>
        </row>
        <row r="1079">
          <cell r="B1079" t="str">
            <v>Midtjylland</v>
          </cell>
          <cell r="C1079"/>
        </row>
        <row r="1080">
          <cell r="B1080" t="str">
            <v>Syddanmark</v>
          </cell>
          <cell r="C1080"/>
        </row>
        <row r="1081">
          <cell r="B1081" t="str">
            <v>Hovedstaden</v>
          </cell>
          <cell r="C1081"/>
        </row>
        <row r="1082">
          <cell r="B1082" t="str">
            <v>Sjælland</v>
          </cell>
          <cell r="C1082"/>
        </row>
        <row r="1083">
          <cell r="B1083" t="str">
            <v>Saint Andrew</v>
          </cell>
          <cell r="C1083"/>
        </row>
        <row r="1084">
          <cell r="B1084" t="str">
            <v>Saint David</v>
          </cell>
          <cell r="C1084"/>
        </row>
        <row r="1085">
          <cell r="B1085" t="str">
            <v>Saint George</v>
          </cell>
          <cell r="C1085"/>
        </row>
        <row r="1086">
          <cell r="B1086" t="str">
            <v>Saint John</v>
          </cell>
          <cell r="C1086"/>
        </row>
        <row r="1087">
          <cell r="B1087" t="str">
            <v>Saint Joseph</v>
          </cell>
          <cell r="C1087"/>
        </row>
        <row r="1088">
          <cell r="B1088" t="str">
            <v>Saint Luke</v>
          </cell>
          <cell r="C1088"/>
        </row>
        <row r="1089">
          <cell r="B1089" t="str">
            <v>Saint Mark</v>
          </cell>
          <cell r="C1089"/>
        </row>
        <row r="1090">
          <cell r="B1090" t="str">
            <v>Saint Patrick</v>
          </cell>
          <cell r="C1090"/>
        </row>
        <row r="1091">
          <cell r="B1091" t="str">
            <v>Saint Paul</v>
          </cell>
          <cell r="C1091"/>
        </row>
        <row r="1092">
          <cell r="B1092" t="str">
            <v>Saint Peter</v>
          </cell>
          <cell r="C1092"/>
        </row>
        <row r="1093">
          <cell r="B1093" t="str">
            <v>Cibao Nordeste</v>
          </cell>
          <cell r="C1093"/>
        </row>
        <row r="1094">
          <cell r="B1094" t="str">
            <v>Duarte</v>
          </cell>
          <cell r="C1094"/>
        </row>
        <row r="1095">
          <cell r="B1095" t="str">
            <v>María Trinidad Sánchez</v>
          </cell>
          <cell r="C1095"/>
        </row>
        <row r="1096">
          <cell r="B1096" t="str">
            <v>Hermanas Mirabal</v>
          </cell>
          <cell r="C1096"/>
        </row>
        <row r="1097">
          <cell r="B1097" t="str">
            <v>Samaná</v>
          </cell>
          <cell r="C1097"/>
        </row>
        <row r="1098">
          <cell r="B1098" t="str">
            <v>Cibao Noroeste</v>
          </cell>
          <cell r="C1098"/>
        </row>
        <row r="1099">
          <cell r="B1099" t="str">
            <v>Dajabón</v>
          </cell>
          <cell r="C1099"/>
        </row>
        <row r="1100">
          <cell r="B1100" t="str">
            <v>Monte Cristi</v>
          </cell>
          <cell r="C1100"/>
        </row>
        <row r="1101">
          <cell r="B1101" t="str">
            <v>Santiago Rodríguez</v>
          </cell>
          <cell r="C1101"/>
        </row>
        <row r="1102">
          <cell r="B1102" t="str">
            <v>Valverde</v>
          </cell>
          <cell r="C1102"/>
        </row>
        <row r="1103">
          <cell r="B1103" t="str">
            <v>Cibao Norte</v>
          </cell>
          <cell r="C1103"/>
        </row>
        <row r="1104">
          <cell r="B1104" t="str">
            <v>Espaillat</v>
          </cell>
          <cell r="C1104"/>
        </row>
        <row r="1105">
          <cell r="B1105" t="str">
            <v>Puerto Plata</v>
          </cell>
          <cell r="C1105"/>
        </row>
        <row r="1106">
          <cell r="B1106" t="str">
            <v>Santiago</v>
          </cell>
          <cell r="C1106"/>
        </row>
        <row r="1107">
          <cell r="B1107" t="str">
            <v>Cibao Sur</v>
          </cell>
          <cell r="C1107"/>
        </row>
        <row r="1108">
          <cell r="B1108" t="str">
            <v>La Vega</v>
          </cell>
          <cell r="C1108"/>
        </row>
        <row r="1109">
          <cell r="B1109" t="str">
            <v>Sánchez Ramírez</v>
          </cell>
          <cell r="C1109"/>
        </row>
        <row r="1110">
          <cell r="B1110" t="str">
            <v>Monseñor Nouel</v>
          </cell>
          <cell r="C1110"/>
        </row>
        <row r="1111">
          <cell r="B1111" t="str">
            <v>El Valle</v>
          </cell>
          <cell r="C1111"/>
        </row>
        <row r="1112">
          <cell r="B1112" t="str">
            <v>Elías Piña</v>
          </cell>
          <cell r="C1112"/>
        </row>
        <row r="1113">
          <cell r="B1113" t="str">
            <v>San Juan</v>
          </cell>
          <cell r="C1113"/>
        </row>
        <row r="1114">
          <cell r="B1114" t="str">
            <v>Enriquillo</v>
          </cell>
          <cell r="C1114"/>
        </row>
        <row r="1115">
          <cell r="B1115" t="str">
            <v>Baoruco</v>
          </cell>
          <cell r="C1115"/>
        </row>
        <row r="1116">
          <cell r="B1116" t="str">
            <v>Barahona</v>
          </cell>
          <cell r="C1116"/>
        </row>
        <row r="1117">
          <cell r="B1117" t="str">
            <v>Independencia</v>
          </cell>
          <cell r="C1117"/>
        </row>
        <row r="1118">
          <cell r="B1118" t="str">
            <v>Pedernales</v>
          </cell>
          <cell r="C1118"/>
        </row>
        <row r="1119">
          <cell r="B1119" t="str">
            <v>Higuamo</v>
          </cell>
          <cell r="C1119"/>
        </row>
        <row r="1120">
          <cell r="B1120" t="str">
            <v>San Pedro de Macorís</v>
          </cell>
          <cell r="C1120"/>
        </row>
        <row r="1121">
          <cell r="B1121" t="str">
            <v>Monte Plata</v>
          </cell>
          <cell r="C1121"/>
        </row>
        <row r="1122">
          <cell r="B1122" t="str">
            <v>Hato Mayor</v>
          </cell>
          <cell r="C1122"/>
        </row>
        <row r="1123">
          <cell r="B1123" t="str">
            <v>Ozama</v>
          </cell>
          <cell r="C1123"/>
        </row>
        <row r="1124">
          <cell r="B1124" t="str">
            <v>Santo Domingo</v>
          </cell>
          <cell r="C1124"/>
        </row>
        <row r="1125">
          <cell r="B1125" t="str">
            <v>Distrito Nacional (Santo Domingo)</v>
          </cell>
          <cell r="C1125"/>
        </row>
        <row r="1126">
          <cell r="B1126" t="str">
            <v>Valdesia</v>
          </cell>
          <cell r="C1126"/>
        </row>
        <row r="1127">
          <cell r="B1127" t="str">
            <v>Azua</v>
          </cell>
          <cell r="C1127"/>
        </row>
        <row r="1128">
          <cell r="B1128" t="str">
            <v>Peravia</v>
          </cell>
          <cell r="C1128"/>
        </row>
        <row r="1129">
          <cell r="B1129" t="str">
            <v>San Cristóbal</v>
          </cell>
          <cell r="C1129"/>
        </row>
        <row r="1130">
          <cell r="B1130" t="str">
            <v>San José de Ocoa</v>
          </cell>
          <cell r="C1130"/>
        </row>
        <row r="1131">
          <cell r="B1131" t="str">
            <v>Yuma</v>
          </cell>
          <cell r="C1131"/>
        </row>
        <row r="1132">
          <cell r="B1132" t="str">
            <v>El Seibo</v>
          </cell>
          <cell r="C1132"/>
        </row>
        <row r="1133">
          <cell r="B1133" t="str">
            <v>La Altagracia</v>
          </cell>
          <cell r="C1133"/>
        </row>
        <row r="1134">
          <cell r="B1134" t="str">
            <v>La Romana</v>
          </cell>
          <cell r="C1134"/>
        </row>
        <row r="1135">
          <cell r="B1135" t="str">
            <v>Adrar</v>
          </cell>
          <cell r="C1135"/>
        </row>
        <row r="1136">
          <cell r="B1136" t="str">
            <v>Chlef</v>
          </cell>
          <cell r="C1136"/>
        </row>
        <row r="1137">
          <cell r="B1137" t="str">
            <v>Laghouat</v>
          </cell>
          <cell r="C1137"/>
        </row>
        <row r="1138">
          <cell r="B1138" t="str">
            <v>Oum el Bouaghi</v>
          </cell>
          <cell r="C1138"/>
        </row>
        <row r="1139">
          <cell r="B1139" t="str">
            <v>Batna</v>
          </cell>
          <cell r="C1139"/>
        </row>
        <row r="1140">
          <cell r="B1140" t="str">
            <v>Béjaïa</v>
          </cell>
          <cell r="C1140"/>
        </row>
        <row r="1141">
          <cell r="B1141" t="str">
            <v>Biskra</v>
          </cell>
          <cell r="C1141"/>
        </row>
        <row r="1142">
          <cell r="B1142" t="str">
            <v>Béchar</v>
          </cell>
          <cell r="C1142"/>
        </row>
        <row r="1143">
          <cell r="B1143" t="str">
            <v>Blida</v>
          </cell>
          <cell r="C1143"/>
        </row>
        <row r="1144">
          <cell r="B1144" t="str">
            <v>Bouira</v>
          </cell>
          <cell r="C1144"/>
        </row>
        <row r="1145">
          <cell r="B1145" t="str">
            <v>Tamanrasset</v>
          </cell>
          <cell r="C1145"/>
        </row>
        <row r="1146">
          <cell r="B1146" t="str">
            <v>Tébessa</v>
          </cell>
          <cell r="C1146"/>
        </row>
        <row r="1147">
          <cell r="B1147" t="str">
            <v>Tlemcen</v>
          </cell>
          <cell r="C1147"/>
        </row>
        <row r="1148">
          <cell r="B1148" t="str">
            <v>Tiaret</v>
          </cell>
          <cell r="C1148"/>
        </row>
        <row r="1149">
          <cell r="B1149" t="str">
            <v>Tizi Ouzou</v>
          </cell>
          <cell r="C1149"/>
        </row>
        <row r="1150">
          <cell r="B1150" t="str">
            <v>Alger</v>
          </cell>
          <cell r="C1150"/>
        </row>
        <row r="1151">
          <cell r="B1151" t="str">
            <v>Djelfa</v>
          </cell>
          <cell r="C1151"/>
        </row>
        <row r="1152">
          <cell r="B1152" t="str">
            <v>Jijel</v>
          </cell>
          <cell r="C1152"/>
        </row>
        <row r="1153">
          <cell r="B1153" t="str">
            <v>Sétif</v>
          </cell>
          <cell r="C1153"/>
        </row>
        <row r="1154">
          <cell r="B1154" t="str">
            <v>Saïda</v>
          </cell>
          <cell r="C1154"/>
        </row>
        <row r="1155">
          <cell r="B1155" t="str">
            <v>Skikda</v>
          </cell>
          <cell r="C1155"/>
        </row>
        <row r="1156">
          <cell r="B1156" t="str">
            <v>Sidi Bel Abbès</v>
          </cell>
          <cell r="C1156"/>
        </row>
        <row r="1157">
          <cell r="B1157" t="str">
            <v>Annaba</v>
          </cell>
          <cell r="C1157"/>
        </row>
        <row r="1158">
          <cell r="B1158" t="str">
            <v>Guelma</v>
          </cell>
          <cell r="C1158"/>
        </row>
        <row r="1159">
          <cell r="B1159" t="str">
            <v>Constantine</v>
          </cell>
          <cell r="C1159"/>
        </row>
        <row r="1160">
          <cell r="B1160" t="str">
            <v>Médéa</v>
          </cell>
          <cell r="C1160"/>
        </row>
        <row r="1161">
          <cell r="B1161" t="str">
            <v>Mostaganem</v>
          </cell>
          <cell r="C1161"/>
        </row>
        <row r="1162">
          <cell r="B1162" t="str">
            <v>M'sila</v>
          </cell>
          <cell r="C1162"/>
        </row>
        <row r="1163">
          <cell r="B1163" t="str">
            <v>Mascara</v>
          </cell>
          <cell r="C1163"/>
        </row>
        <row r="1164">
          <cell r="B1164" t="str">
            <v>Ouargla</v>
          </cell>
          <cell r="C1164"/>
        </row>
        <row r="1165">
          <cell r="B1165" t="str">
            <v>Oran</v>
          </cell>
          <cell r="C1165"/>
        </row>
        <row r="1166">
          <cell r="B1166" t="str">
            <v>El Bayadh</v>
          </cell>
          <cell r="C1166"/>
        </row>
        <row r="1167">
          <cell r="B1167" t="str">
            <v>Illizi</v>
          </cell>
          <cell r="C1167"/>
        </row>
        <row r="1168">
          <cell r="B1168" t="str">
            <v>Bordj Bou Arréridj</v>
          </cell>
          <cell r="C1168"/>
        </row>
        <row r="1169">
          <cell r="B1169" t="str">
            <v>Boumerdès</v>
          </cell>
          <cell r="C1169"/>
        </row>
        <row r="1170">
          <cell r="B1170" t="str">
            <v>El Tarf</v>
          </cell>
          <cell r="C1170"/>
        </row>
        <row r="1171">
          <cell r="B1171" t="str">
            <v>Tindouf</v>
          </cell>
          <cell r="C1171"/>
        </row>
        <row r="1172">
          <cell r="B1172" t="str">
            <v>Tissemsilt</v>
          </cell>
          <cell r="C1172"/>
        </row>
        <row r="1173">
          <cell r="B1173" t="str">
            <v>El Oued</v>
          </cell>
          <cell r="C1173"/>
        </row>
        <row r="1174">
          <cell r="B1174" t="str">
            <v>Khenchela</v>
          </cell>
          <cell r="C1174"/>
        </row>
        <row r="1175">
          <cell r="B1175" t="str">
            <v>Souk Ahras</v>
          </cell>
          <cell r="C1175"/>
        </row>
        <row r="1176">
          <cell r="B1176" t="str">
            <v>Tipaza</v>
          </cell>
          <cell r="C1176"/>
        </row>
        <row r="1177">
          <cell r="B1177" t="str">
            <v>Mila</v>
          </cell>
          <cell r="C1177"/>
        </row>
        <row r="1178">
          <cell r="B1178" t="str">
            <v>Aïn Defla</v>
          </cell>
          <cell r="C1178"/>
        </row>
        <row r="1179">
          <cell r="B1179" t="str">
            <v>Naama</v>
          </cell>
          <cell r="C1179"/>
        </row>
        <row r="1180">
          <cell r="B1180" t="str">
            <v>Aïn Témouchent</v>
          </cell>
          <cell r="C1180"/>
        </row>
        <row r="1181">
          <cell r="B1181" t="str">
            <v>Ghardaïa</v>
          </cell>
          <cell r="C1181"/>
        </row>
        <row r="1182">
          <cell r="B1182" t="str">
            <v>Relizane</v>
          </cell>
          <cell r="C1182"/>
        </row>
        <row r="1183">
          <cell r="B1183" t="str">
            <v>Azuay</v>
          </cell>
          <cell r="C1183"/>
        </row>
        <row r="1184">
          <cell r="B1184" t="str">
            <v>Bolívar</v>
          </cell>
          <cell r="C1184"/>
        </row>
        <row r="1185">
          <cell r="B1185" t="str">
            <v>Carchi</v>
          </cell>
          <cell r="C1185"/>
        </row>
        <row r="1186">
          <cell r="B1186" t="str">
            <v>Orellana</v>
          </cell>
          <cell r="C1186"/>
        </row>
        <row r="1187">
          <cell r="B1187" t="str">
            <v>Esmeraldas</v>
          </cell>
          <cell r="C1187"/>
        </row>
        <row r="1188">
          <cell r="B1188" t="str">
            <v>Cañar</v>
          </cell>
          <cell r="C1188"/>
        </row>
        <row r="1189">
          <cell r="B1189" t="str">
            <v>Guayas</v>
          </cell>
          <cell r="C1189"/>
        </row>
        <row r="1190">
          <cell r="B1190" t="str">
            <v>Chimborazo</v>
          </cell>
          <cell r="C1190"/>
        </row>
        <row r="1191">
          <cell r="B1191" t="str">
            <v>Imbabura</v>
          </cell>
          <cell r="C1191"/>
        </row>
        <row r="1192">
          <cell r="B1192" t="str">
            <v>Loja</v>
          </cell>
          <cell r="C1192"/>
        </row>
        <row r="1193">
          <cell r="B1193" t="str">
            <v>Manabí</v>
          </cell>
          <cell r="C1193"/>
        </row>
        <row r="1194">
          <cell r="B1194" t="str">
            <v>Napo</v>
          </cell>
          <cell r="C1194"/>
        </row>
        <row r="1195">
          <cell r="B1195" t="str">
            <v>El Oro</v>
          </cell>
          <cell r="C1195"/>
        </row>
        <row r="1196">
          <cell r="B1196" t="str">
            <v>Pichincha</v>
          </cell>
          <cell r="C1196"/>
        </row>
        <row r="1197">
          <cell r="B1197" t="str">
            <v>Los Ríos</v>
          </cell>
          <cell r="C1197"/>
        </row>
        <row r="1198">
          <cell r="B1198" t="str">
            <v>Morona Santiago</v>
          </cell>
          <cell r="C1198"/>
        </row>
        <row r="1199">
          <cell r="B1199" t="str">
            <v>Santo Domingo de los Tsáchilas</v>
          </cell>
          <cell r="C1199"/>
        </row>
        <row r="1200">
          <cell r="B1200" t="str">
            <v>Santa Elena</v>
          </cell>
          <cell r="C1200"/>
        </row>
        <row r="1201">
          <cell r="B1201" t="str">
            <v>Tungurahua</v>
          </cell>
          <cell r="C1201"/>
        </row>
        <row r="1202">
          <cell r="B1202" t="str">
            <v>Sucumbíos</v>
          </cell>
          <cell r="C1202"/>
        </row>
        <row r="1203">
          <cell r="B1203" t="str">
            <v>Galápagos</v>
          </cell>
          <cell r="C1203"/>
        </row>
        <row r="1204">
          <cell r="B1204" t="str">
            <v>Cotopaxi</v>
          </cell>
          <cell r="C1204"/>
        </row>
        <row r="1205">
          <cell r="B1205" t="str">
            <v>Pastaza</v>
          </cell>
          <cell r="C1205"/>
        </row>
        <row r="1206">
          <cell r="B1206" t="str">
            <v>Zamora Chinchipe</v>
          </cell>
          <cell r="C1206"/>
        </row>
        <row r="1207">
          <cell r="B1207" t="str">
            <v>Harjumaa</v>
          </cell>
          <cell r="C1207"/>
        </row>
        <row r="1208">
          <cell r="B1208" t="str">
            <v>Keila</v>
          </cell>
          <cell r="C1208"/>
        </row>
        <row r="1209">
          <cell r="B1209" t="str">
            <v>Loksa</v>
          </cell>
          <cell r="C1209"/>
        </row>
        <row r="1210">
          <cell r="B1210" t="str">
            <v>Maardu</v>
          </cell>
          <cell r="C1210"/>
        </row>
        <row r="1211">
          <cell r="B1211" t="str">
            <v>Tallinn</v>
          </cell>
          <cell r="C1211"/>
        </row>
        <row r="1212">
          <cell r="B1212" t="str">
            <v>Anija</v>
          </cell>
          <cell r="C1212"/>
        </row>
        <row r="1213">
          <cell r="B1213" t="str">
            <v>Harku</v>
          </cell>
          <cell r="C1213"/>
        </row>
        <row r="1214">
          <cell r="B1214" t="str">
            <v>Jõelähtme</v>
          </cell>
          <cell r="C1214"/>
        </row>
        <row r="1215">
          <cell r="B1215" t="str">
            <v>Kiili</v>
          </cell>
          <cell r="C1215"/>
        </row>
        <row r="1216">
          <cell r="B1216" t="str">
            <v>Kose</v>
          </cell>
          <cell r="C1216"/>
        </row>
        <row r="1217">
          <cell r="B1217" t="str">
            <v>Kuusalu</v>
          </cell>
          <cell r="C1217"/>
        </row>
        <row r="1218">
          <cell r="B1218" t="str">
            <v>Lääne-Harju</v>
          </cell>
          <cell r="C1218"/>
        </row>
        <row r="1219">
          <cell r="B1219" t="str">
            <v>Raasiku</v>
          </cell>
          <cell r="C1219"/>
        </row>
        <row r="1220">
          <cell r="B1220" t="str">
            <v>Rae</v>
          </cell>
          <cell r="C1220"/>
        </row>
        <row r="1221">
          <cell r="B1221" t="str">
            <v>Saku</v>
          </cell>
          <cell r="C1221"/>
        </row>
        <row r="1222">
          <cell r="B1222" t="str">
            <v>Saue</v>
          </cell>
          <cell r="C1222"/>
        </row>
        <row r="1223">
          <cell r="B1223" t="str">
            <v>Viimsi</v>
          </cell>
          <cell r="C1223"/>
        </row>
        <row r="1224">
          <cell r="B1224" t="str">
            <v>Hiiumaa</v>
          </cell>
          <cell r="C1224"/>
        </row>
        <row r="1225">
          <cell r="B1225" t="str">
            <v>Hiiumaa</v>
          </cell>
          <cell r="C1225"/>
        </row>
        <row r="1226">
          <cell r="B1226" t="str">
            <v>Ida-Virumaa</v>
          </cell>
          <cell r="C1226"/>
        </row>
        <row r="1227">
          <cell r="B1227" t="str">
            <v>Kohtla-Järve</v>
          </cell>
          <cell r="C1227"/>
        </row>
        <row r="1228">
          <cell r="B1228" t="str">
            <v>Narva</v>
          </cell>
          <cell r="C1228"/>
        </row>
        <row r="1229">
          <cell r="B1229" t="str">
            <v>Narva-Jõesuu</v>
          </cell>
          <cell r="C1229"/>
        </row>
        <row r="1230">
          <cell r="B1230" t="str">
            <v>Sillamäe</v>
          </cell>
          <cell r="C1230"/>
        </row>
        <row r="1231">
          <cell r="B1231" t="str">
            <v>Alutaguse</v>
          </cell>
          <cell r="C1231"/>
        </row>
        <row r="1232">
          <cell r="B1232" t="str">
            <v>Jõhvi</v>
          </cell>
          <cell r="C1232"/>
        </row>
        <row r="1233">
          <cell r="B1233" t="str">
            <v>Lüganuse</v>
          </cell>
          <cell r="C1233"/>
        </row>
        <row r="1234">
          <cell r="B1234" t="str">
            <v>Toila</v>
          </cell>
          <cell r="C1234"/>
        </row>
        <row r="1235">
          <cell r="B1235" t="str">
            <v>Jõgevamaa</v>
          </cell>
          <cell r="C1235"/>
        </row>
        <row r="1236">
          <cell r="B1236" t="str">
            <v>Jõgeva</v>
          </cell>
          <cell r="C1236"/>
        </row>
        <row r="1237">
          <cell r="B1237" t="str">
            <v>Mustvee</v>
          </cell>
          <cell r="C1237"/>
        </row>
        <row r="1238">
          <cell r="B1238" t="str">
            <v>Põltsamaa</v>
          </cell>
          <cell r="C1238"/>
        </row>
        <row r="1239">
          <cell r="B1239" t="str">
            <v>Järvamaa</v>
          </cell>
          <cell r="C1239"/>
        </row>
        <row r="1240">
          <cell r="B1240" t="str">
            <v>Paide</v>
          </cell>
          <cell r="C1240"/>
        </row>
        <row r="1241">
          <cell r="B1241" t="str">
            <v>Järva</v>
          </cell>
          <cell r="C1241"/>
        </row>
        <row r="1242">
          <cell r="B1242" t="str">
            <v>Türi</v>
          </cell>
          <cell r="C1242"/>
        </row>
        <row r="1243">
          <cell r="B1243" t="str">
            <v>Läänemaa</v>
          </cell>
          <cell r="C1243"/>
        </row>
        <row r="1244">
          <cell r="B1244" t="str">
            <v>Haapsalu</v>
          </cell>
          <cell r="C1244"/>
        </row>
        <row r="1245">
          <cell r="B1245" t="str">
            <v>Lääne-Nigula</v>
          </cell>
          <cell r="C1245"/>
        </row>
        <row r="1246">
          <cell r="B1246" t="str">
            <v>Vormsi</v>
          </cell>
          <cell r="C1246"/>
        </row>
        <row r="1247">
          <cell r="B1247" t="str">
            <v>Lääne-Virumaa</v>
          </cell>
          <cell r="C1247"/>
        </row>
        <row r="1248">
          <cell r="B1248" t="str">
            <v>Rakvere</v>
          </cell>
          <cell r="C1248"/>
        </row>
        <row r="1249">
          <cell r="B1249" t="str">
            <v>Haljala</v>
          </cell>
          <cell r="C1249"/>
        </row>
        <row r="1250">
          <cell r="B1250" t="str">
            <v>Kadrina</v>
          </cell>
          <cell r="C1250"/>
        </row>
        <row r="1251">
          <cell r="B1251" t="str">
            <v>Rakvere</v>
          </cell>
          <cell r="C1251"/>
        </row>
        <row r="1252">
          <cell r="B1252" t="str">
            <v>Tapa</v>
          </cell>
          <cell r="C1252"/>
        </row>
        <row r="1253">
          <cell r="B1253" t="str">
            <v>Vinni</v>
          </cell>
          <cell r="C1253"/>
        </row>
        <row r="1254">
          <cell r="B1254" t="str">
            <v>Viru-Nigula</v>
          </cell>
          <cell r="C1254"/>
        </row>
        <row r="1255">
          <cell r="B1255" t="str">
            <v>Väike-Maarja</v>
          </cell>
          <cell r="C1255"/>
        </row>
        <row r="1256">
          <cell r="B1256" t="str">
            <v>Põlvamaa</v>
          </cell>
          <cell r="C1256"/>
        </row>
        <row r="1257">
          <cell r="B1257" t="str">
            <v>Kanepi</v>
          </cell>
          <cell r="C1257"/>
        </row>
        <row r="1258">
          <cell r="B1258" t="str">
            <v>Põlva</v>
          </cell>
          <cell r="C1258"/>
        </row>
        <row r="1259">
          <cell r="B1259" t="str">
            <v>Räpina</v>
          </cell>
          <cell r="C1259"/>
        </row>
        <row r="1260">
          <cell r="B1260" t="str">
            <v>Pärnumaa</v>
          </cell>
          <cell r="C1260"/>
        </row>
        <row r="1261">
          <cell r="B1261" t="str">
            <v>Pärnu</v>
          </cell>
          <cell r="C1261"/>
        </row>
        <row r="1262">
          <cell r="B1262" t="str">
            <v>Häädemeeste</v>
          </cell>
          <cell r="C1262"/>
        </row>
        <row r="1263">
          <cell r="B1263" t="str">
            <v>Kihnu</v>
          </cell>
          <cell r="C1263"/>
        </row>
        <row r="1264">
          <cell r="B1264" t="str">
            <v>Lääneranna</v>
          </cell>
          <cell r="C1264"/>
        </row>
        <row r="1265">
          <cell r="B1265" t="str">
            <v>Põhja-Pärnumaa</v>
          </cell>
          <cell r="C1265"/>
        </row>
        <row r="1266">
          <cell r="B1266" t="str">
            <v>Saarde</v>
          </cell>
          <cell r="C1266"/>
        </row>
        <row r="1267">
          <cell r="B1267" t="str">
            <v>Tori</v>
          </cell>
          <cell r="C1267"/>
        </row>
        <row r="1268">
          <cell r="B1268" t="str">
            <v>Raplamaa</v>
          </cell>
          <cell r="C1268"/>
        </row>
        <row r="1269">
          <cell r="B1269" t="str">
            <v>Kehtna</v>
          </cell>
          <cell r="C1269"/>
        </row>
        <row r="1270">
          <cell r="B1270" t="str">
            <v>Kohila</v>
          </cell>
          <cell r="C1270"/>
        </row>
        <row r="1271">
          <cell r="B1271" t="str">
            <v>Märjamaa</v>
          </cell>
          <cell r="C1271"/>
        </row>
        <row r="1272">
          <cell r="B1272" t="str">
            <v>Rapla</v>
          </cell>
          <cell r="C1272"/>
        </row>
        <row r="1273">
          <cell r="B1273" t="str">
            <v>Saaremaa</v>
          </cell>
          <cell r="C1273"/>
        </row>
        <row r="1274">
          <cell r="B1274" t="str">
            <v>Muhu</v>
          </cell>
          <cell r="C1274"/>
        </row>
        <row r="1275">
          <cell r="B1275" t="str">
            <v>Ruhnu</v>
          </cell>
          <cell r="C1275"/>
        </row>
        <row r="1276">
          <cell r="B1276" t="str">
            <v>Saaremaa</v>
          </cell>
          <cell r="C1276"/>
        </row>
        <row r="1277">
          <cell r="B1277" t="str">
            <v>Tartumaa</v>
          </cell>
          <cell r="C1277"/>
        </row>
        <row r="1278">
          <cell r="B1278" t="str">
            <v>Tartu</v>
          </cell>
          <cell r="C1278"/>
        </row>
        <row r="1279">
          <cell r="B1279" t="str">
            <v>Elva</v>
          </cell>
          <cell r="C1279"/>
        </row>
        <row r="1280">
          <cell r="B1280" t="str">
            <v>Kambja</v>
          </cell>
          <cell r="C1280"/>
        </row>
        <row r="1281">
          <cell r="B1281" t="str">
            <v>Kastre</v>
          </cell>
          <cell r="C1281"/>
        </row>
        <row r="1282">
          <cell r="B1282" t="str">
            <v>Luunja</v>
          </cell>
          <cell r="C1282"/>
        </row>
        <row r="1283">
          <cell r="B1283" t="str">
            <v>Nõo</v>
          </cell>
          <cell r="C1283"/>
        </row>
        <row r="1284">
          <cell r="B1284" t="str">
            <v>Peipsiääre</v>
          </cell>
          <cell r="C1284"/>
        </row>
        <row r="1285">
          <cell r="B1285" t="str">
            <v>Tartu</v>
          </cell>
          <cell r="C1285"/>
        </row>
        <row r="1286">
          <cell r="B1286" t="str">
            <v>Valgamaa</v>
          </cell>
          <cell r="C1286"/>
        </row>
        <row r="1287">
          <cell r="B1287" t="str">
            <v>Otepää</v>
          </cell>
          <cell r="C1287"/>
        </row>
        <row r="1288">
          <cell r="B1288" t="str">
            <v>Tõrva</v>
          </cell>
          <cell r="C1288"/>
        </row>
        <row r="1289">
          <cell r="B1289" t="str">
            <v>Valga</v>
          </cell>
          <cell r="C1289"/>
        </row>
        <row r="1290">
          <cell r="B1290" t="str">
            <v>Viljandimaa</v>
          </cell>
          <cell r="C1290"/>
        </row>
        <row r="1291">
          <cell r="B1291" t="str">
            <v>Viljandi</v>
          </cell>
          <cell r="C1291"/>
        </row>
        <row r="1292">
          <cell r="B1292" t="str">
            <v>Mulgi</v>
          </cell>
          <cell r="C1292"/>
        </row>
        <row r="1293">
          <cell r="B1293" t="str">
            <v>Põhja-Sakala</v>
          </cell>
          <cell r="C1293"/>
        </row>
        <row r="1294">
          <cell r="B1294" t="str">
            <v>Viljandi</v>
          </cell>
          <cell r="C1294"/>
        </row>
        <row r="1295">
          <cell r="B1295" t="str">
            <v>Võrumaa</v>
          </cell>
          <cell r="C1295"/>
        </row>
        <row r="1296">
          <cell r="B1296" t="str">
            <v>Võru</v>
          </cell>
          <cell r="C1296"/>
        </row>
        <row r="1297">
          <cell r="B1297" t="str">
            <v>Antsla</v>
          </cell>
          <cell r="C1297"/>
        </row>
        <row r="1298">
          <cell r="B1298" t="str">
            <v>Rõuge</v>
          </cell>
          <cell r="C1298"/>
        </row>
        <row r="1299">
          <cell r="B1299" t="str">
            <v>Setomaa</v>
          </cell>
          <cell r="C1299"/>
        </row>
        <row r="1300">
          <cell r="B1300" t="str">
            <v>Võru</v>
          </cell>
          <cell r="C1300"/>
        </row>
        <row r="1301">
          <cell r="B1301" t="str">
            <v>Al Iskandarīyah</v>
          </cell>
          <cell r="C1301"/>
        </row>
        <row r="1302">
          <cell r="B1302" t="str">
            <v>Aswān</v>
          </cell>
          <cell r="C1302"/>
        </row>
        <row r="1303">
          <cell r="B1303" t="str">
            <v>Asyūţ</v>
          </cell>
          <cell r="C1303"/>
        </row>
        <row r="1304">
          <cell r="B1304" t="str">
            <v>Al Baḩr al Aḩmar</v>
          </cell>
          <cell r="C1304"/>
        </row>
        <row r="1305">
          <cell r="B1305" t="str">
            <v>Al Buḩayrah</v>
          </cell>
          <cell r="C1305"/>
        </row>
        <row r="1306">
          <cell r="B1306" t="str">
            <v>Banī Suwayf</v>
          </cell>
          <cell r="C1306"/>
        </row>
        <row r="1307">
          <cell r="B1307" t="str">
            <v>Al Qāhirah</v>
          </cell>
          <cell r="C1307"/>
        </row>
        <row r="1308">
          <cell r="B1308" t="str">
            <v>Ad Daqahlīyah</v>
          </cell>
          <cell r="C1308"/>
        </row>
        <row r="1309">
          <cell r="B1309" t="str">
            <v>Dumyāţ</v>
          </cell>
          <cell r="C1309"/>
        </row>
        <row r="1310">
          <cell r="B1310" t="str">
            <v>Al Fayyūm</v>
          </cell>
          <cell r="C1310"/>
        </row>
        <row r="1311">
          <cell r="B1311" t="str">
            <v>Al Gharbīyah</v>
          </cell>
          <cell r="C1311"/>
        </row>
        <row r="1312">
          <cell r="B1312" t="str">
            <v>Al Jīzah</v>
          </cell>
          <cell r="C1312"/>
        </row>
        <row r="1313">
          <cell r="B1313" t="str">
            <v>Al Ismā'īlīyah</v>
          </cell>
          <cell r="C1313"/>
        </row>
        <row r="1314">
          <cell r="B1314" t="str">
            <v>Janūb Sīnā'</v>
          </cell>
          <cell r="C1314"/>
        </row>
        <row r="1315">
          <cell r="B1315" t="str">
            <v>Al Qalyūbīyah</v>
          </cell>
          <cell r="C1315"/>
        </row>
        <row r="1316">
          <cell r="B1316" t="str">
            <v>Kafr ash Shaykh</v>
          </cell>
          <cell r="C1316"/>
        </row>
        <row r="1317">
          <cell r="B1317" t="str">
            <v>Qinā</v>
          </cell>
          <cell r="C1317"/>
        </row>
        <row r="1318">
          <cell r="B1318" t="str">
            <v>Al Uqşur</v>
          </cell>
          <cell r="C1318"/>
        </row>
        <row r="1319">
          <cell r="B1319" t="str">
            <v>Al Minyā</v>
          </cell>
          <cell r="C1319"/>
        </row>
        <row r="1320">
          <cell r="B1320" t="str">
            <v>Al Minūfīyah</v>
          </cell>
          <cell r="C1320"/>
        </row>
        <row r="1321">
          <cell r="B1321" t="str">
            <v>Maţrūḩ</v>
          </cell>
          <cell r="C1321"/>
        </row>
        <row r="1322">
          <cell r="B1322" t="str">
            <v>Būr Sa‘īd</v>
          </cell>
          <cell r="C1322"/>
        </row>
        <row r="1323">
          <cell r="B1323" t="str">
            <v>Sūhāj</v>
          </cell>
          <cell r="C1323"/>
        </row>
        <row r="1324">
          <cell r="B1324" t="str">
            <v>Ash Sharqīyah</v>
          </cell>
          <cell r="C1324"/>
        </row>
        <row r="1325">
          <cell r="B1325" t="str">
            <v>Shamāl Sīnā'</v>
          </cell>
          <cell r="C1325"/>
        </row>
        <row r="1326">
          <cell r="B1326" t="str">
            <v>As Suways</v>
          </cell>
          <cell r="C1326"/>
        </row>
        <row r="1327">
          <cell r="B1327" t="str">
            <v>Al Wādī al Jadīd</v>
          </cell>
          <cell r="C1327"/>
        </row>
        <row r="1328">
          <cell r="B1328" t="str">
            <v>Ansabā</v>
          </cell>
          <cell r="C1328"/>
        </row>
        <row r="1329">
          <cell r="B1329" t="str">
            <v>‘Anseba</v>
          </cell>
          <cell r="C1329"/>
        </row>
        <row r="1330">
          <cell r="B1330" t="str">
            <v>Janūbī al Baḩrī al Aḩmar</v>
          </cell>
          <cell r="C1330"/>
        </row>
        <row r="1331">
          <cell r="B1331" t="str">
            <v>Debubawi K’eyyĭḥ Baḥri</v>
          </cell>
          <cell r="C1331"/>
        </row>
        <row r="1332">
          <cell r="B1332" t="str">
            <v>Al Janūbī</v>
          </cell>
          <cell r="C1332"/>
        </row>
        <row r="1333">
          <cell r="B1333" t="str">
            <v>Debub</v>
          </cell>
          <cell r="C1333"/>
        </row>
        <row r="1334">
          <cell r="B1334" t="str">
            <v>Qāsh-Barkah</v>
          </cell>
          <cell r="C1334"/>
        </row>
        <row r="1335">
          <cell r="B1335" t="str">
            <v>Gash-Barka</v>
          </cell>
          <cell r="C1335"/>
        </row>
        <row r="1336">
          <cell r="B1336" t="str">
            <v>Al Awsaţ</v>
          </cell>
          <cell r="C1336"/>
        </row>
        <row r="1337">
          <cell r="B1337" t="str">
            <v>Ma’ĭkel</v>
          </cell>
          <cell r="C1337"/>
        </row>
        <row r="1338">
          <cell r="B1338" t="str">
            <v>Shimālī al Baḩrī al Aḩmar</v>
          </cell>
          <cell r="C1338"/>
        </row>
        <row r="1339">
          <cell r="B1339" t="str">
            <v>Semienawi K’eyyĭḥ Baḥri</v>
          </cell>
          <cell r="C1339"/>
        </row>
        <row r="1340">
          <cell r="B1340" t="str">
            <v>Andalucía</v>
          </cell>
          <cell r="C1340"/>
        </row>
        <row r="1341">
          <cell r="B1341" t="str">
            <v>Almería</v>
          </cell>
          <cell r="C1341"/>
        </row>
        <row r="1342">
          <cell r="B1342" t="str">
            <v>Cádiz</v>
          </cell>
          <cell r="C1342"/>
        </row>
        <row r="1343">
          <cell r="B1343" t="str">
            <v>Córdoba</v>
          </cell>
          <cell r="C1343"/>
        </row>
        <row r="1344">
          <cell r="B1344" t="str">
            <v>Granada</v>
          </cell>
          <cell r="C1344"/>
        </row>
        <row r="1345">
          <cell r="B1345" t="str">
            <v>Huelva</v>
          </cell>
          <cell r="C1345"/>
        </row>
        <row r="1346">
          <cell r="B1346" t="str">
            <v>Jaén</v>
          </cell>
          <cell r="C1346"/>
        </row>
        <row r="1347">
          <cell r="B1347" t="str">
            <v>Málaga</v>
          </cell>
          <cell r="C1347"/>
        </row>
        <row r="1348">
          <cell r="B1348" t="str">
            <v>Sevilla</v>
          </cell>
          <cell r="C1348"/>
        </row>
        <row r="1349">
          <cell r="B1349" t="str">
            <v>Aragón</v>
          </cell>
          <cell r="C1349"/>
        </row>
        <row r="1350">
          <cell r="B1350" t="str">
            <v>Huesca</v>
          </cell>
          <cell r="C1350"/>
        </row>
        <row r="1351">
          <cell r="B1351" t="str">
            <v>Teruel</v>
          </cell>
          <cell r="C1351"/>
        </row>
        <row r="1352">
          <cell r="B1352" t="str">
            <v>Zaragoza</v>
          </cell>
          <cell r="C1352"/>
        </row>
        <row r="1353">
          <cell r="B1353" t="str">
            <v>Asturias, Principado de</v>
          </cell>
          <cell r="C1353"/>
        </row>
        <row r="1354">
          <cell r="B1354" t="str">
            <v>Asturias</v>
          </cell>
          <cell r="C1354"/>
        </row>
        <row r="1355">
          <cell r="B1355" t="str">
            <v>Cantabria</v>
          </cell>
          <cell r="C1355"/>
        </row>
        <row r="1356">
          <cell r="B1356" t="str">
            <v>Cantabria</v>
          </cell>
          <cell r="C1356"/>
        </row>
        <row r="1357">
          <cell r="B1357" t="str">
            <v>Castilla y León</v>
          </cell>
          <cell r="C1357"/>
        </row>
        <row r="1358">
          <cell r="B1358" t="str">
            <v>Ávila</v>
          </cell>
          <cell r="C1358"/>
        </row>
        <row r="1359">
          <cell r="B1359" t="str">
            <v>Burgos</v>
          </cell>
          <cell r="C1359"/>
        </row>
        <row r="1360">
          <cell r="B1360" t="str">
            <v>León</v>
          </cell>
          <cell r="C1360"/>
        </row>
        <row r="1361">
          <cell r="B1361" t="str">
            <v>Palencia</v>
          </cell>
          <cell r="C1361"/>
        </row>
        <row r="1362">
          <cell r="B1362" t="str">
            <v>Salamanca</v>
          </cell>
          <cell r="C1362"/>
        </row>
        <row r="1363">
          <cell r="B1363" t="str">
            <v>Segovia</v>
          </cell>
          <cell r="C1363"/>
        </row>
        <row r="1364">
          <cell r="B1364" t="str">
            <v>Soria</v>
          </cell>
          <cell r="C1364"/>
        </row>
        <row r="1365">
          <cell r="B1365" t="str">
            <v>Valladolid</v>
          </cell>
          <cell r="C1365"/>
        </row>
        <row r="1366">
          <cell r="B1366" t="str">
            <v>Zamora</v>
          </cell>
          <cell r="C1366"/>
        </row>
        <row r="1367">
          <cell r="B1367" t="str">
            <v>Castilla-La Mancha</v>
          </cell>
          <cell r="C1367"/>
        </row>
        <row r="1368">
          <cell r="B1368" t="str">
            <v>Albacete</v>
          </cell>
          <cell r="C1368"/>
        </row>
        <row r="1369">
          <cell r="B1369" t="str">
            <v>Ciudad Real</v>
          </cell>
          <cell r="C1369"/>
        </row>
        <row r="1370">
          <cell r="B1370" t="str">
            <v>Cuenca</v>
          </cell>
          <cell r="C1370"/>
        </row>
        <row r="1371">
          <cell r="B1371" t="str">
            <v>Guadalajara</v>
          </cell>
          <cell r="C1371"/>
        </row>
        <row r="1372">
          <cell r="B1372" t="str">
            <v>Toledo</v>
          </cell>
          <cell r="C1372"/>
        </row>
        <row r="1373">
          <cell r="B1373" t="str">
            <v>Canarias</v>
          </cell>
          <cell r="C1373"/>
        </row>
        <row r="1374">
          <cell r="B1374" t="str">
            <v>Las Palmas</v>
          </cell>
          <cell r="C1374"/>
        </row>
        <row r="1375">
          <cell r="B1375" t="str">
            <v>Santa Cruz de Tenerife</v>
          </cell>
          <cell r="C1375"/>
        </row>
        <row r="1376">
          <cell r="B1376" t="str">
            <v>Catalunya [Cataluña]</v>
          </cell>
          <cell r="C1376"/>
        </row>
        <row r="1377">
          <cell r="B1377" t="str">
            <v>Barcelona [Barcelona]</v>
          </cell>
          <cell r="C1377"/>
        </row>
        <row r="1378">
          <cell r="B1378" t="str">
            <v>Girona [Gerona]</v>
          </cell>
          <cell r="C1378"/>
        </row>
        <row r="1379">
          <cell r="B1379" t="str">
            <v>Lleida [Lérida]</v>
          </cell>
          <cell r="C1379"/>
        </row>
        <row r="1380">
          <cell r="B1380" t="str">
            <v>Tarragona [Tarragona]</v>
          </cell>
          <cell r="C1380"/>
        </row>
        <row r="1381">
          <cell r="B1381" t="str">
            <v>Extremadura</v>
          </cell>
          <cell r="C1381"/>
        </row>
        <row r="1382">
          <cell r="B1382" t="str">
            <v>Badajoz</v>
          </cell>
          <cell r="C1382"/>
        </row>
        <row r="1383">
          <cell r="B1383" t="str">
            <v>Cáceres</v>
          </cell>
          <cell r="C1383"/>
        </row>
        <row r="1384">
          <cell r="B1384" t="str">
            <v>Galicia [Galicia]</v>
          </cell>
          <cell r="C1384"/>
        </row>
        <row r="1385">
          <cell r="B1385" t="str">
            <v>A Coruña [La Coruña]</v>
          </cell>
          <cell r="C1385"/>
        </row>
        <row r="1386">
          <cell r="B1386" t="str">
            <v>Lugo [Lugo]</v>
          </cell>
          <cell r="C1386"/>
        </row>
        <row r="1387">
          <cell r="B1387" t="str">
            <v>Ourense [Orense]</v>
          </cell>
          <cell r="C1387"/>
        </row>
        <row r="1388">
          <cell r="B1388" t="str">
            <v>Pontevedra [Pontevedra]</v>
          </cell>
          <cell r="C1388"/>
        </row>
        <row r="1389">
          <cell r="B1389" t="str">
            <v>Illes Balears [Islas Baleares]</v>
          </cell>
          <cell r="C1389"/>
        </row>
        <row r="1390">
          <cell r="B1390" t="str">
            <v>Balears [Baleares]</v>
          </cell>
          <cell r="C1390"/>
        </row>
        <row r="1391">
          <cell r="B1391" t="str">
            <v>Murcia, Región de</v>
          </cell>
          <cell r="C1391"/>
        </row>
        <row r="1392">
          <cell r="B1392" t="str">
            <v>Murcia</v>
          </cell>
          <cell r="C1392"/>
        </row>
        <row r="1393">
          <cell r="B1393" t="str">
            <v>Madrid, Comunidad de</v>
          </cell>
          <cell r="C1393"/>
        </row>
        <row r="1394">
          <cell r="B1394" t="str">
            <v>Madrid</v>
          </cell>
          <cell r="C1394"/>
        </row>
        <row r="1395">
          <cell r="B1395" t="str">
            <v>Nafarroako Foru Komunitatea*</v>
          </cell>
          <cell r="C1395"/>
        </row>
        <row r="1396">
          <cell r="B1396" t="str">
            <v>Navarra, Comunidad Foral de</v>
          </cell>
          <cell r="C1396"/>
        </row>
        <row r="1397">
          <cell r="B1397" t="str">
            <v>Nafarroa*</v>
          </cell>
          <cell r="C1397"/>
        </row>
        <row r="1398">
          <cell r="B1398" t="str">
            <v>Navarra</v>
          </cell>
          <cell r="C1398"/>
        </row>
        <row r="1399">
          <cell r="B1399" t="str">
            <v>Euskal Herria</v>
          </cell>
          <cell r="C1399"/>
        </row>
        <row r="1400">
          <cell r="B1400" t="str">
            <v>País Vasco</v>
          </cell>
          <cell r="C1400"/>
        </row>
        <row r="1401">
          <cell r="B1401" t="str">
            <v>Bizkaia</v>
          </cell>
          <cell r="C1401"/>
        </row>
        <row r="1402">
          <cell r="B1402" t="str">
            <v>Gipuzkoa</v>
          </cell>
          <cell r="C1402"/>
        </row>
        <row r="1403">
          <cell r="B1403" t="str">
            <v>Araba*</v>
          </cell>
          <cell r="C1403"/>
        </row>
        <row r="1404">
          <cell r="B1404" t="str">
            <v>Álava</v>
          </cell>
          <cell r="C1404"/>
        </row>
        <row r="1405">
          <cell r="B1405" t="str">
            <v>La Rioja</v>
          </cell>
          <cell r="C1405"/>
        </row>
        <row r="1406">
          <cell r="B1406" t="str">
            <v>La Rioja</v>
          </cell>
          <cell r="C1406"/>
        </row>
        <row r="1407">
          <cell r="B1407" t="str">
            <v>Valenciana, Comunitat*</v>
          </cell>
          <cell r="C1407"/>
        </row>
        <row r="1408">
          <cell r="B1408" t="str">
            <v>Valenciana, Comunidad</v>
          </cell>
          <cell r="C1408"/>
        </row>
        <row r="1409">
          <cell r="B1409" t="str">
            <v>Alacant*</v>
          </cell>
          <cell r="C1409"/>
        </row>
        <row r="1410">
          <cell r="B1410" t="str">
            <v>Alicante</v>
          </cell>
          <cell r="C1410"/>
        </row>
        <row r="1411">
          <cell r="B1411" t="str">
            <v>Castelló*</v>
          </cell>
          <cell r="C1411"/>
        </row>
        <row r="1412">
          <cell r="B1412" t="str">
            <v>Castellón</v>
          </cell>
          <cell r="C1412"/>
        </row>
        <row r="1413">
          <cell r="B1413" t="str">
            <v>València*</v>
          </cell>
          <cell r="C1413"/>
        </row>
        <row r="1414">
          <cell r="B1414" t="str">
            <v>Valencia</v>
          </cell>
          <cell r="C1414"/>
        </row>
        <row r="1415">
          <cell r="B1415" t="str">
            <v>Ceuta</v>
          </cell>
          <cell r="C1415"/>
        </row>
        <row r="1416">
          <cell r="B1416" t="str">
            <v>Melilla</v>
          </cell>
          <cell r="C1416"/>
        </row>
        <row r="1417">
          <cell r="B1417" t="str">
            <v>Āfar</v>
          </cell>
          <cell r="C1417"/>
        </row>
        <row r="1418">
          <cell r="B1418" t="str">
            <v>Afar</v>
          </cell>
          <cell r="C1418"/>
        </row>
        <row r="1419">
          <cell r="B1419" t="str">
            <v>Āmara</v>
          </cell>
          <cell r="C1419"/>
        </row>
        <row r="1420">
          <cell r="B1420" t="str">
            <v>Amara</v>
          </cell>
          <cell r="C1420"/>
        </row>
        <row r="1421">
          <cell r="B1421" t="str">
            <v>Bīnshangul Gumuz</v>
          </cell>
          <cell r="C1421"/>
        </row>
        <row r="1422">
          <cell r="B1422" t="str">
            <v>Benshangul-Gumaz</v>
          </cell>
          <cell r="C1422"/>
        </row>
        <row r="1423">
          <cell r="B1423" t="str">
            <v>Gambēla Hizboch</v>
          </cell>
          <cell r="C1423"/>
        </row>
        <row r="1424">
          <cell r="B1424" t="str">
            <v>Gambela Peoples</v>
          </cell>
          <cell r="C1424"/>
        </row>
        <row r="1425">
          <cell r="B1425" t="str">
            <v>Hārerī Hizb</v>
          </cell>
          <cell r="C1425"/>
        </row>
        <row r="1426">
          <cell r="B1426" t="str">
            <v>Harari People</v>
          </cell>
          <cell r="C1426"/>
        </row>
        <row r="1427">
          <cell r="B1427" t="str">
            <v>Oromīya</v>
          </cell>
          <cell r="C1427"/>
        </row>
        <row r="1428">
          <cell r="B1428" t="str">
            <v>Oromia</v>
          </cell>
          <cell r="C1428"/>
        </row>
        <row r="1429">
          <cell r="B1429" t="str">
            <v>YeDebub Bihēroch Bihēreseboch na Hizboch</v>
          </cell>
          <cell r="C1429"/>
        </row>
        <row r="1430">
          <cell r="B1430" t="str">
            <v>Southern Nations, Nationalities and Peoples</v>
          </cell>
          <cell r="C1430"/>
        </row>
        <row r="1431">
          <cell r="B1431" t="str">
            <v>Sumalē</v>
          </cell>
          <cell r="C1431"/>
        </row>
        <row r="1432">
          <cell r="B1432" t="str">
            <v>Somali</v>
          </cell>
          <cell r="C1432"/>
        </row>
        <row r="1433">
          <cell r="B1433" t="str">
            <v>Tigray</v>
          </cell>
          <cell r="C1433"/>
        </row>
        <row r="1434">
          <cell r="B1434" t="str">
            <v>Tigrai</v>
          </cell>
          <cell r="C1434"/>
        </row>
        <row r="1435">
          <cell r="B1435" t="str">
            <v>Ādīs Ābeba</v>
          </cell>
          <cell r="C1435"/>
        </row>
        <row r="1436">
          <cell r="B1436" t="str">
            <v>Addis Ababa</v>
          </cell>
          <cell r="C1436"/>
        </row>
        <row r="1437">
          <cell r="B1437" t="str">
            <v>Dirē Dawa</v>
          </cell>
          <cell r="C1437"/>
        </row>
        <row r="1438">
          <cell r="B1438" t="str">
            <v>Dire Dawa</v>
          </cell>
          <cell r="C1438"/>
        </row>
        <row r="1439">
          <cell r="B1439" t="str">
            <v>Ahvenanmaan maakunta</v>
          </cell>
          <cell r="C1439"/>
        </row>
        <row r="1440">
          <cell r="B1440" t="str">
            <v>Landskapet Åland</v>
          </cell>
          <cell r="C1440"/>
        </row>
        <row r="1441">
          <cell r="B1441" t="str">
            <v>Etelä-Karjala</v>
          </cell>
          <cell r="C1441"/>
        </row>
        <row r="1442">
          <cell r="B1442" t="str">
            <v>Södra Karelen</v>
          </cell>
          <cell r="C1442"/>
        </row>
        <row r="1443">
          <cell r="B1443" t="str">
            <v>Etelä-Pohjanmaa</v>
          </cell>
          <cell r="C1443"/>
        </row>
        <row r="1444">
          <cell r="B1444" t="str">
            <v>Södra Österbotten</v>
          </cell>
          <cell r="C1444"/>
        </row>
        <row r="1445">
          <cell r="B1445" t="str">
            <v>Etelä-Savo</v>
          </cell>
          <cell r="C1445"/>
        </row>
        <row r="1446">
          <cell r="B1446" t="str">
            <v>Södra Savolax</v>
          </cell>
          <cell r="C1446"/>
        </row>
        <row r="1447">
          <cell r="B1447" t="str">
            <v>Kainuu</v>
          </cell>
          <cell r="C1447"/>
        </row>
        <row r="1448">
          <cell r="B1448" t="str">
            <v>Kajanaland</v>
          </cell>
          <cell r="C1448"/>
        </row>
        <row r="1449">
          <cell r="B1449" t="str">
            <v>Kanta-Häme</v>
          </cell>
          <cell r="C1449"/>
        </row>
        <row r="1450">
          <cell r="B1450" t="str">
            <v>Egentliga Tavastland</v>
          </cell>
          <cell r="C1450"/>
        </row>
        <row r="1451">
          <cell r="B1451" t="str">
            <v>Keski-Pohjanmaa</v>
          </cell>
          <cell r="C1451"/>
        </row>
        <row r="1452">
          <cell r="B1452" t="str">
            <v>Mellersta Österbotten</v>
          </cell>
          <cell r="C1452"/>
        </row>
        <row r="1453">
          <cell r="B1453" t="str">
            <v>Keski-Suomi</v>
          </cell>
          <cell r="C1453"/>
        </row>
        <row r="1454">
          <cell r="B1454" t="str">
            <v>Mellersta Finland</v>
          </cell>
          <cell r="C1454"/>
        </row>
        <row r="1455">
          <cell r="B1455" t="str">
            <v>Kymenlaakso</v>
          </cell>
          <cell r="C1455"/>
        </row>
        <row r="1456">
          <cell r="B1456" t="str">
            <v>Kymmenedalen</v>
          </cell>
          <cell r="C1456"/>
        </row>
        <row r="1457">
          <cell r="B1457" t="str">
            <v>Lappi</v>
          </cell>
          <cell r="C1457"/>
        </row>
        <row r="1458">
          <cell r="B1458" t="str">
            <v>Lappland</v>
          </cell>
          <cell r="C1458"/>
        </row>
        <row r="1459">
          <cell r="B1459" t="str">
            <v>Pirkanmaa</v>
          </cell>
          <cell r="C1459"/>
        </row>
        <row r="1460">
          <cell r="B1460" t="str">
            <v>Birkaland</v>
          </cell>
          <cell r="C1460"/>
        </row>
        <row r="1461">
          <cell r="B1461" t="str">
            <v>Pohjanmaa</v>
          </cell>
          <cell r="C1461"/>
        </row>
        <row r="1462">
          <cell r="B1462" t="str">
            <v>Österbotten</v>
          </cell>
          <cell r="C1462"/>
        </row>
        <row r="1463">
          <cell r="B1463" t="str">
            <v>Pohjois-Karjala</v>
          </cell>
          <cell r="C1463"/>
        </row>
        <row r="1464">
          <cell r="B1464" t="str">
            <v>Norra Karelen</v>
          </cell>
          <cell r="C1464"/>
        </row>
        <row r="1465">
          <cell r="B1465" t="str">
            <v>Pohjois-Pohjanmaa</v>
          </cell>
          <cell r="C1465"/>
        </row>
        <row r="1466">
          <cell r="B1466" t="str">
            <v>Norra Österbotten</v>
          </cell>
          <cell r="C1466"/>
        </row>
        <row r="1467">
          <cell r="B1467" t="str">
            <v>Pohjois-Savo</v>
          </cell>
          <cell r="C1467"/>
        </row>
        <row r="1468">
          <cell r="B1468" t="str">
            <v>Norra Savolax</v>
          </cell>
          <cell r="C1468"/>
        </row>
        <row r="1469">
          <cell r="B1469" t="str">
            <v>Päijät-Häme</v>
          </cell>
          <cell r="C1469"/>
        </row>
        <row r="1470">
          <cell r="B1470" t="str">
            <v>Päijänne-Tavastland</v>
          </cell>
          <cell r="C1470"/>
        </row>
        <row r="1471">
          <cell r="B1471" t="str">
            <v>Satakunta</v>
          </cell>
          <cell r="C1471"/>
        </row>
        <row r="1472">
          <cell r="B1472" t="str">
            <v>Satakunda</v>
          </cell>
          <cell r="C1472"/>
        </row>
        <row r="1473">
          <cell r="B1473" t="str">
            <v>Uusimaa</v>
          </cell>
          <cell r="C1473"/>
        </row>
        <row r="1474">
          <cell r="B1474" t="str">
            <v>Nyland</v>
          </cell>
          <cell r="C1474"/>
        </row>
        <row r="1475">
          <cell r="B1475" t="str">
            <v>Varsinais-Suomi</v>
          </cell>
          <cell r="C1475"/>
        </row>
        <row r="1476">
          <cell r="B1476" t="str">
            <v>Egentliga Finland</v>
          </cell>
          <cell r="C1476"/>
        </row>
        <row r="1477">
          <cell r="B1477" t="str">
            <v>Rotuma</v>
          </cell>
          <cell r="C1477"/>
        </row>
        <row r="1478">
          <cell r="B1478" t="str">
            <v>Central</v>
          </cell>
          <cell r="C1478"/>
        </row>
        <row r="1479">
          <cell r="B1479" t="str">
            <v>Naitasiri</v>
          </cell>
          <cell r="C1479"/>
        </row>
        <row r="1480">
          <cell r="B1480" t="str">
            <v>Namosi</v>
          </cell>
          <cell r="C1480"/>
        </row>
        <row r="1481">
          <cell r="B1481" t="str">
            <v>Rewa</v>
          </cell>
          <cell r="C1481"/>
        </row>
        <row r="1482">
          <cell r="B1482" t="str">
            <v>Serua</v>
          </cell>
          <cell r="C1482"/>
        </row>
        <row r="1483">
          <cell r="B1483" t="str">
            <v>Tailevu</v>
          </cell>
          <cell r="C1483"/>
        </row>
        <row r="1484">
          <cell r="B1484" t="str">
            <v>Eastern</v>
          </cell>
          <cell r="C1484"/>
        </row>
        <row r="1485">
          <cell r="B1485" t="str">
            <v>Kadavu</v>
          </cell>
          <cell r="C1485"/>
        </row>
        <row r="1486">
          <cell r="B1486" t="str">
            <v>Lau</v>
          </cell>
          <cell r="C1486"/>
        </row>
        <row r="1487">
          <cell r="B1487" t="str">
            <v>Lomaiviti</v>
          </cell>
          <cell r="C1487"/>
        </row>
        <row r="1488">
          <cell r="B1488" t="str">
            <v>Northern</v>
          </cell>
          <cell r="C1488"/>
        </row>
        <row r="1489">
          <cell r="B1489" t="str">
            <v>Bua</v>
          </cell>
          <cell r="C1489"/>
        </row>
        <row r="1490">
          <cell r="B1490" t="str">
            <v>Cakaudrove</v>
          </cell>
          <cell r="C1490"/>
        </row>
        <row r="1491">
          <cell r="B1491" t="str">
            <v>Macuata</v>
          </cell>
          <cell r="C1491"/>
        </row>
        <row r="1492">
          <cell r="B1492" t="str">
            <v>Western</v>
          </cell>
          <cell r="C1492"/>
        </row>
        <row r="1493">
          <cell r="B1493" t="str">
            <v>Ba</v>
          </cell>
          <cell r="C1493"/>
        </row>
        <row r="1494">
          <cell r="B1494" t="str">
            <v>Nadroga and Navosa</v>
          </cell>
          <cell r="C1494"/>
        </row>
        <row r="1495">
          <cell r="B1495" t="str">
            <v>Ra</v>
          </cell>
          <cell r="C1495"/>
        </row>
        <row r="1496">
          <cell r="B1496" t="str">
            <v>Kosrae</v>
          </cell>
          <cell r="C1496"/>
        </row>
        <row r="1497">
          <cell r="B1497" t="str">
            <v>Pohnpei</v>
          </cell>
          <cell r="C1497"/>
        </row>
        <row r="1498">
          <cell r="B1498" t="str">
            <v>Chuuk</v>
          </cell>
          <cell r="C1498"/>
        </row>
        <row r="1499">
          <cell r="B1499" t="str">
            <v>Yap</v>
          </cell>
          <cell r="C1499"/>
        </row>
        <row r="1500">
          <cell r="B1500" t="str">
            <v>Auvergne-Rhône-Alpes</v>
          </cell>
          <cell r="C1500"/>
        </row>
        <row r="1501">
          <cell r="B1501" t="str">
            <v>Ain</v>
          </cell>
          <cell r="C1501"/>
        </row>
        <row r="1502">
          <cell r="B1502" t="str">
            <v>Allier</v>
          </cell>
          <cell r="C1502"/>
        </row>
        <row r="1503">
          <cell r="B1503" t="str">
            <v>Ardèche</v>
          </cell>
          <cell r="C1503"/>
        </row>
        <row r="1504">
          <cell r="B1504" t="str">
            <v>Cantal</v>
          </cell>
          <cell r="C1504"/>
        </row>
        <row r="1505">
          <cell r="B1505" t="str">
            <v>Drôme</v>
          </cell>
          <cell r="C1505"/>
        </row>
        <row r="1506">
          <cell r="B1506" t="str">
            <v>Isère</v>
          </cell>
          <cell r="C1506"/>
        </row>
        <row r="1507">
          <cell r="B1507" t="str">
            <v>Loire</v>
          </cell>
          <cell r="C1507"/>
        </row>
        <row r="1508">
          <cell r="B1508" t="str">
            <v>Haute-Loire</v>
          </cell>
          <cell r="C1508"/>
        </row>
        <row r="1509">
          <cell r="B1509" t="str">
            <v>Puy-de-Dôme</v>
          </cell>
          <cell r="C1509"/>
        </row>
        <row r="1510">
          <cell r="B1510" t="str">
            <v>Rhône</v>
          </cell>
          <cell r="C1510"/>
        </row>
        <row r="1511">
          <cell r="B1511" t="str">
            <v>Savoie</v>
          </cell>
          <cell r="C1511"/>
        </row>
        <row r="1512">
          <cell r="B1512" t="str">
            <v>Haute-Savoie</v>
          </cell>
          <cell r="C1512"/>
        </row>
        <row r="1513">
          <cell r="B1513" t="str">
            <v>Bourgogne-Franche-Comté</v>
          </cell>
          <cell r="C1513"/>
        </row>
        <row r="1514">
          <cell r="B1514" t="str">
            <v>Côte-d'Or</v>
          </cell>
          <cell r="C1514"/>
        </row>
        <row r="1515">
          <cell r="B1515" t="str">
            <v>Doubs</v>
          </cell>
          <cell r="C1515"/>
        </row>
        <row r="1516">
          <cell r="B1516" t="str">
            <v>Jura</v>
          </cell>
          <cell r="C1516"/>
        </row>
        <row r="1517">
          <cell r="B1517" t="str">
            <v>Nièvre</v>
          </cell>
          <cell r="C1517"/>
        </row>
        <row r="1518">
          <cell r="B1518" t="str">
            <v>Haute-Saône</v>
          </cell>
          <cell r="C1518"/>
        </row>
        <row r="1519">
          <cell r="B1519" t="str">
            <v>Saône-et-Loire</v>
          </cell>
          <cell r="C1519"/>
        </row>
        <row r="1520">
          <cell r="B1520" t="str">
            <v>Yonne</v>
          </cell>
          <cell r="C1520"/>
        </row>
        <row r="1521">
          <cell r="B1521" t="str">
            <v>Territoire de Belfort</v>
          </cell>
          <cell r="C1521"/>
        </row>
        <row r="1522">
          <cell r="B1522" t="str">
            <v>Bretagne</v>
          </cell>
          <cell r="C1522"/>
        </row>
        <row r="1523">
          <cell r="B1523" t="str">
            <v>Côtes-d'Armor</v>
          </cell>
          <cell r="C1523"/>
        </row>
        <row r="1524">
          <cell r="B1524" t="str">
            <v>Finistère</v>
          </cell>
          <cell r="C1524"/>
        </row>
        <row r="1525">
          <cell r="B1525" t="str">
            <v>Ille-et-Vilaine</v>
          </cell>
          <cell r="C1525"/>
        </row>
        <row r="1526">
          <cell r="B1526" t="str">
            <v>Morbihan</v>
          </cell>
          <cell r="C1526"/>
        </row>
        <row r="1527">
          <cell r="B1527" t="str">
            <v>Centre-Val de Loire</v>
          </cell>
          <cell r="C1527"/>
        </row>
        <row r="1528">
          <cell r="B1528" t="str">
            <v>Cher</v>
          </cell>
          <cell r="C1528"/>
        </row>
        <row r="1529">
          <cell r="B1529" t="str">
            <v>Eure-et-Loir</v>
          </cell>
          <cell r="C1529"/>
        </row>
        <row r="1530">
          <cell r="B1530" t="str">
            <v>Indre</v>
          </cell>
          <cell r="C1530"/>
        </row>
        <row r="1531">
          <cell r="B1531" t="str">
            <v>Indre-et-Loire</v>
          </cell>
          <cell r="C1531"/>
        </row>
        <row r="1532">
          <cell r="B1532" t="str">
            <v>Loir-et-Cher</v>
          </cell>
          <cell r="C1532"/>
        </row>
        <row r="1533">
          <cell r="B1533" t="str">
            <v>Loiret</v>
          </cell>
          <cell r="C1533"/>
        </row>
        <row r="1534">
          <cell r="B1534" t="str">
            <v>Grand-Est</v>
          </cell>
          <cell r="C1534"/>
        </row>
        <row r="1535">
          <cell r="B1535" t="str">
            <v>Ardennes</v>
          </cell>
          <cell r="C1535"/>
        </row>
        <row r="1536">
          <cell r="B1536" t="str">
            <v>Aube</v>
          </cell>
          <cell r="C1536"/>
        </row>
        <row r="1537">
          <cell r="B1537" t="str">
            <v>Marne</v>
          </cell>
          <cell r="C1537"/>
        </row>
        <row r="1538">
          <cell r="B1538" t="str">
            <v>Haute-Marne</v>
          </cell>
          <cell r="C1538"/>
        </row>
        <row r="1539">
          <cell r="B1539" t="str">
            <v>Meurthe-et-Moselle</v>
          </cell>
          <cell r="C1539"/>
        </row>
        <row r="1540">
          <cell r="B1540" t="str">
            <v>Meuse</v>
          </cell>
          <cell r="C1540"/>
        </row>
        <row r="1541">
          <cell r="B1541" t="str">
            <v>Moselle</v>
          </cell>
          <cell r="C1541"/>
        </row>
        <row r="1542">
          <cell r="B1542" t="str">
            <v>Bas-Rhin</v>
          </cell>
          <cell r="C1542"/>
        </row>
        <row r="1543">
          <cell r="B1543" t="str">
            <v>Haut-Rhin</v>
          </cell>
          <cell r="C1543"/>
        </row>
        <row r="1544">
          <cell r="B1544" t="str">
            <v>Vosges</v>
          </cell>
          <cell r="C1544"/>
        </row>
        <row r="1545">
          <cell r="B1545" t="str">
            <v>Hauts-de-France</v>
          </cell>
          <cell r="C1545"/>
        </row>
        <row r="1546">
          <cell r="B1546" t="str">
            <v>Aisne</v>
          </cell>
          <cell r="C1546"/>
        </row>
        <row r="1547">
          <cell r="B1547" t="str">
            <v>Nord</v>
          </cell>
          <cell r="C1547"/>
        </row>
        <row r="1548">
          <cell r="B1548" t="str">
            <v>Oise</v>
          </cell>
          <cell r="C1548"/>
        </row>
        <row r="1549">
          <cell r="B1549" t="str">
            <v>Pas-de-Calais</v>
          </cell>
          <cell r="C1549"/>
        </row>
        <row r="1550">
          <cell r="B1550" t="str">
            <v>Somme</v>
          </cell>
          <cell r="C1550"/>
        </row>
        <row r="1551">
          <cell r="B1551" t="str">
            <v>Île-de-France</v>
          </cell>
          <cell r="C1551"/>
        </row>
        <row r="1552">
          <cell r="B1552" t="str">
            <v>Paris</v>
          </cell>
          <cell r="C1552"/>
        </row>
        <row r="1553">
          <cell r="B1553" t="str">
            <v>Seine-et-Marne</v>
          </cell>
          <cell r="C1553"/>
        </row>
        <row r="1554">
          <cell r="B1554" t="str">
            <v>Yvelines</v>
          </cell>
          <cell r="C1554"/>
        </row>
        <row r="1555">
          <cell r="B1555" t="str">
            <v>Essonne</v>
          </cell>
          <cell r="C1555"/>
        </row>
        <row r="1556">
          <cell r="B1556" t="str">
            <v>Hauts-de-Seine</v>
          </cell>
          <cell r="C1556"/>
        </row>
        <row r="1557">
          <cell r="B1557" t="str">
            <v>Seine-Saint-Denis</v>
          </cell>
          <cell r="C1557"/>
        </row>
        <row r="1558">
          <cell r="B1558" t="str">
            <v>Val-de-Marne</v>
          </cell>
          <cell r="C1558"/>
        </row>
        <row r="1559">
          <cell r="B1559" t="str">
            <v>Val-d'Oise</v>
          </cell>
          <cell r="C1559"/>
        </row>
        <row r="1560">
          <cell r="B1560" t="str">
            <v>Nouvelle-Aquitaine</v>
          </cell>
          <cell r="C1560"/>
        </row>
        <row r="1561">
          <cell r="B1561" t="str">
            <v>Charente</v>
          </cell>
          <cell r="C1561"/>
        </row>
        <row r="1562">
          <cell r="B1562" t="str">
            <v>Charente-Maritime</v>
          </cell>
          <cell r="C1562"/>
        </row>
        <row r="1563">
          <cell r="B1563" t="str">
            <v>Corrèze</v>
          </cell>
          <cell r="C1563"/>
        </row>
        <row r="1564">
          <cell r="B1564" t="str">
            <v>Creuse</v>
          </cell>
          <cell r="C1564"/>
        </row>
        <row r="1565">
          <cell r="B1565" t="str">
            <v>Dordogne</v>
          </cell>
          <cell r="C1565"/>
        </row>
        <row r="1566">
          <cell r="B1566" t="str">
            <v>Gironde</v>
          </cell>
          <cell r="C1566"/>
        </row>
        <row r="1567">
          <cell r="B1567" t="str">
            <v>Landes</v>
          </cell>
          <cell r="C1567"/>
        </row>
        <row r="1568">
          <cell r="B1568" t="str">
            <v>Lot-et-Garonne</v>
          </cell>
          <cell r="C1568"/>
        </row>
        <row r="1569">
          <cell r="B1569" t="str">
            <v>Pyrénées-Atlantiques</v>
          </cell>
          <cell r="C1569"/>
        </row>
        <row r="1570">
          <cell r="B1570" t="str">
            <v>Deux-Sèvres</v>
          </cell>
          <cell r="C1570"/>
        </row>
        <row r="1571">
          <cell r="B1571" t="str">
            <v>Vienne</v>
          </cell>
          <cell r="C1571"/>
        </row>
        <row r="1572">
          <cell r="B1572" t="str">
            <v>Haute-Vienne</v>
          </cell>
          <cell r="C1572"/>
        </row>
        <row r="1573">
          <cell r="B1573" t="str">
            <v>Normandie</v>
          </cell>
          <cell r="C1573"/>
        </row>
        <row r="1574">
          <cell r="B1574" t="str">
            <v>Calvados</v>
          </cell>
          <cell r="C1574"/>
        </row>
        <row r="1575">
          <cell r="B1575" t="str">
            <v>Eure</v>
          </cell>
          <cell r="C1575"/>
        </row>
        <row r="1576">
          <cell r="B1576" t="str">
            <v>Manche</v>
          </cell>
          <cell r="C1576"/>
        </row>
        <row r="1577">
          <cell r="B1577" t="str">
            <v>Orne</v>
          </cell>
          <cell r="C1577"/>
        </row>
        <row r="1578">
          <cell r="B1578" t="str">
            <v>Seine-Maritime</v>
          </cell>
          <cell r="C1578"/>
        </row>
        <row r="1579">
          <cell r="B1579" t="str">
            <v>Occitanie</v>
          </cell>
          <cell r="C1579"/>
        </row>
        <row r="1580">
          <cell r="B1580" t="str">
            <v>Ariège</v>
          </cell>
          <cell r="C1580"/>
        </row>
        <row r="1581">
          <cell r="B1581" t="str">
            <v>Aude</v>
          </cell>
          <cell r="C1581"/>
        </row>
        <row r="1582">
          <cell r="B1582" t="str">
            <v>Aveyron</v>
          </cell>
          <cell r="C1582"/>
        </row>
        <row r="1583">
          <cell r="B1583" t="str">
            <v>Gard</v>
          </cell>
          <cell r="C1583"/>
        </row>
        <row r="1584">
          <cell r="B1584" t="str">
            <v>Haute-Garonne</v>
          </cell>
          <cell r="C1584"/>
        </row>
        <row r="1585">
          <cell r="B1585" t="str">
            <v>Gers</v>
          </cell>
          <cell r="C1585"/>
        </row>
        <row r="1586">
          <cell r="B1586" t="str">
            <v>Hérault</v>
          </cell>
          <cell r="C1586"/>
        </row>
        <row r="1587">
          <cell r="B1587" t="str">
            <v>Lot</v>
          </cell>
          <cell r="C1587"/>
        </row>
        <row r="1588">
          <cell r="B1588" t="str">
            <v>Lozère</v>
          </cell>
          <cell r="C1588"/>
        </row>
        <row r="1589">
          <cell r="B1589" t="str">
            <v>Hautes-Pyrénées</v>
          </cell>
          <cell r="C1589"/>
        </row>
        <row r="1590">
          <cell r="B1590" t="str">
            <v>Pyrénées-Orientales</v>
          </cell>
          <cell r="C1590"/>
        </row>
        <row r="1591">
          <cell r="B1591" t="str">
            <v>Tarn</v>
          </cell>
          <cell r="C1591"/>
        </row>
        <row r="1592">
          <cell r="B1592" t="str">
            <v>Tarn-et-Garonne</v>
          </cell>
          <cell r="C1592"/>
        </row>
        <row r="1593">
          <cell r="B1593" t="str">
            <v>Provence-Alpes-Côte-d’Azur</v>
          </cell>
          <cell r="C1593"/>
        </row>
        <row r="1594">
          <cell r="B1594" t="str">
            <v>Alpes-de-Haute-Provence</v>
          </cell>
          <cell r="C1594"/>
        </row>
        <row r="1595">
          <cell r="B1595" t="str">
            <v>Hautes-Alpes</v>
          </cell>
          <cell r="C1595"/>
        </row>
        <row r="1596">
          <cell r="B1596" t="str">
            <v>Alpes-Maritimes</v>
          </cell>
          <cell r="C1596"/>
        </row>
        <row r="1597">
          <cell r="B1597" t="str">
            <v>Bouches-du-Rhône</v>
          </cell>
          <cell r="C1597"/>
        </row>
        <row r="1598">
          <cell r="B1598" t="str">
            <v>Var</v>
          </cell>
          <cell r="C1598"/>
        </row>
        <row r="1599">
          <cell r="B1599" t="str">
            <v>Vaucluse</v>
          </cell>
          <cell r="C1599"/>
        </row>
        <row r="1600">
          <cell r="B1600" t="str">
            <v>Pays-de-la-Loire</v>
          </cell>
          <cell r="C1600"/>
        </row>
        <row r="1601">
          <cell r="B1601" t="str">
            <v>Loire-Atlantique</v>
          </cell>
          <cell r="C1601"/>
        </row>
        <row r="1602">
          <cell r="B1602" t="str">
            <v>Maine-et-Loire</v>
          </cell>
          <cell r="C1602"/>
        </row>
        <row r="1603">
          <cell r="B1603" t="str">
            <v>Mayenne</v>
          </cell>
          <cell r="C1603"/>
        </row>
        <row r="1604">
          <cell r="B1604" t="str">
            <v>Sarthe</v>
          </cell>
          <cell r="C1604"/>
        </row>
        <row r="1605">
          <cell r="B1605" t="str">
            <v>Vendée</v>
          </cell>
          <cell r="C1605"/>
        </row>
        <row r="1606">
          <cell r="B1606" t="str">
            <v>Clipperton</v>
          </cell>
          <cell r="C1606"/>
        </row>
        <row r="1607">
          <cell r="B1607" t="str">
            <v>Saint-Barthélemy (see also separate country code entry under BL)</v>
          </cell>
          <cell r="C1607"/>
        </row>
        <row r="1608">
          <cell r="B1608" t="str">
            <v>Guyane (française) (see also separate country code entry under GF)</v>
          </cell>
          <cell r="C1608"/>
        </row>
        <row r="1609">
          <cell r="B1609" t="str">
            <v>Saint-Martin (see also separate country code entry under MF)</v>
          </cell>
          <cell r="C1609"/>
        </row>
        <row r="1610">
          <cell r="B1610" t="str">
            <v>Martinique (see also separate country code entry under MQ)</v>
          </cell>
          <cell r="C1610"/>
        </row>
        <row r="1611">
          <cell r="B1611" t="str">
            <v>Nouvelle-Calédonie (see also separate country code entry under NC)</v>
          </cell>
          <cell r="C1611"/>
        </row>
        <row r="1612">
          <cell r="B1612" t="str">
            <v>Polynésie française (see also separate country code entry under PF)</v>
          </cell>
          <cell r="C1612"/>
        </row>
        <row r="1613">
          <cell r="B1613" t="str">
            <v>Saint-Pierre-et-Miquelon (see also separate country code entry under PM)</v>
          </cell>
          <cell r="C1613"/>
        </row>
        <row r="1614">
          <cell r="B1614" t="str">
            <v>Terres australes françaises (see also separate country code entry under TF)</v>
          </cell>
          <cell r="C1614"/>
        </row>
        <row r="1615">
          <cell r="B1615" t="str">
            <v>Wallis-et-Futuna (see also separate country code entry under WF)</v>
          </cell>
          <cell r="C1615"/>
        </row>
        <row r="1616">
          <cell r="B1616" t="str">
            <v>Guadeloupe</v>
          </cell>
          <cell r="C1616"/>
        </row>
        <row r="1617">
          <cell r="B1617" t="str">
            <v>Guadeloupe (see also separate country code entry under GP)</v>
          </cell>
          <cell r="C1617"/>
        </row>
        <row r="1618">
          <cell r="B1618" t="str">
            <v>La Réunion</v>
          </cell>
          <cell r="C1618"/>
        </row>
        <row r="1619">
          <cell r="B1619" t="str">
            <v>La Réunion (see also separate country code entry under RE)</v>
          </cell>
          <cell r="C1619"/>
        </row>
        <row r="1620">
          <cell r="B1620" t="str">
            <v>Mayotte</v>
          </cell>
          <cell r="C1620"/>
        </row>
        <row r="1621">
          <cell r="B1621" t="str">
            <v>Mayotte (see also separate country code entry under YT)</v>
          </cell>
          <cell r="C1621"/>
        </row>
        <row r="1622">
          <cell r="B1622" t="str">
            <v>Corse</v>
          </cell>
          <cell r="C1622"/>
        </row>
        <row r="1623">
          <cell r="B1623" t="str">
            <v>Corse-du-Sud</v>
          </cell>
          <cell r="C1623"/>
        </row>
        <row r="1624">
          <cell r="B1624" t="str">
            <v>Haute-Corse</v>
          </cell>
          <cell r="C1624"/>
        </row>
        <row r="1625">
          <cell r="B1625" t="str">
            <v>Estuaire</v>
          </cell>
          <cell r="C1625"/>
        </row>
        <row r="1626">
          <cell r="B1626" t="str">
            <v>Haut-Ogooué</v>
          </cell>
          <cell r="C1626"/>
        </row>
        <row r="1627">
          <cell r="B1627" t="str">
            <v>Moyen-Ogooué</v>
          </cell>
          <cell r="C1627"/>
        </row>
        <row r="1628">
          <cell r="B1628" t="str">
            <v>Ngounié</v>
          </cell>
          <cell r="C1628"/>
        </row>
        <row r="1629">
          <cell r="B1629" t="str">
            <v>Nyanga</v>
          </cell>
          <cell r="C1629"/>
        </row>
        <row r="1630">
          <cell r="B1630" t="str">
            <v>Ogooué-Ivindo</v>
          </cell>
          <cell r="C1630"/>
        </row>
        <row r="1631">
          <cell r="B1631" t="str">
            <v>Ogooué-Lolo</v>
          </cell>
          <cell r="C1631"/>
        </row>
        <row r="1632">
          <cell r="B1632" t="str">
            <v>Ogooué-Maritime</v>
          </cell>
          <cell r="C1632"/>
        </row>
        <row r="1633">
          <cell r="B1633" t="str">
            <v>Woleu-Ntem</v>
          </cell>
          <cell r="C1633"/>
        </row>
        <row r="1634">
          <cell r="B1634" t="str">
            <v>Aberdeenshire</v>
          </cell>
          <cell r="C1634"/>
        </row>
        <row r="1635">
          <cell r="B1635" t="str">
            <v>Aberdeen City</v>
          </cell>
          <cell r="C1635"/>
        </row>
        <row r="1636">
          <cell r="B1636" t="str">
            <v>Argyll and Bute</v>
          </cell>
          <cell r="C1636"/>
        </row>
        <row r="1637">
          <cell r="B1637" t="str">
            <v>Angus</v>
          </cell>
          <cell r="C1637"/>
        </row>
        <row r="1638">
          <cell r="B1638" t="str">
            <v>Clackmannanshire</v>
          </cell>
          <cell r="C1638"/>
        </row>
        <row r="1639">
          <cell r="B1639" t="str">
            <v>Dumfries and Galloway</v>
          </cell>
          <cell r="C1639"/>
        </row>
        <row r="1640">
          <cell r="B1640" t="str">
            <v>Dundee City</v>
          </cell>
          <cell r="C1640"/>
        </row>
        <row r="1641">
          <cell r="B1641" t="str">
            <v>East Ayrshire</v>
          </cell>
          <cell r="C1641"/>
        </row>
        <row r="1642">
          <cell r="B1642" t="str">
            <v>Edinburgh, City of</v>
          </cell>
          <cell r="C1642"/>
        </row>
        <row r="1643">
          <cell r="B1643" t="str">
            <v>East Dunbartonshire</v>
          </cell>
          <cell r="C1643"/>
        </row>
        <row r="1644">
          <cell r="B1644" t="str">
            <v>East Lothian</v>
          </cell>
          <cell r="C1644"/>
        </row>
        <row r="1645">
          <cell r="B1645" t="str">
            <v>Eilean Siar</v>
          </cell>
          <cell r="C1645"/>
        </row>
        <row r="1646">
          <cell r="B1646" t="str">
            <v>East Renfrewshire</v>
          </cell>
          <cell r="C1646"/>
        </row>
        <row r="1647">
          <cell r="B1647" t="str">
            <v>Falkirk</v>
          </cell>
          <cell r="C1647"/>
        </row>
        <row r="1648">
          <cell r="B1648" t="str">
            <v>Fife</v>
          </cell>
          <cell r="C1648"/>
        </row>
        <row r="1649">
          <cell r="B1649" t="str">
            <v>Glasgow City</v>
          </cell>
          <cell r="C1649"/>
        </row>
        <row r="1650">
          <cell r="B1650" t="str">
            <v>Highland</v>
          </cell>
          <cell r="C1650"/>
        </row>
        <row r="1651">
          <cell r="B1651" t="str">
            <v>Inverclyde</v>
          </cell>
          <cell r="C1651"/>
        </row>
        <row r="1652">
          <cell r="B1652" t="str">
            <v>Midlothian</v>
          </cell>
          <cell r="C1652"/>
        </row>
        <row r="1653">
          <cell r="B1653" t="str">
            <v>Moray</v>
          </cell>
          <cell r="C1653"/>
        </row>
        <row r="1654">
          <cell r="B1654" t="str">
            <v>North Ayrshire</v>
          </cell>
          <cell r="C1654"/>
        </row>
        <row r="1655">
          <cell r="B1655" t="str">
            <v>North Lanarkshire</v>
          </cell>
          <cell r="C1655"/>
        </row>
        <row r="1656">
          <cell r="B1656" t="str">
            <v>Orkney Islands</v>
          </cell>
          <cell r="C1656"/>
        </row>
        <row r="1657">
          <cell r="B1657" t="str">
            <v>Perth and Kinross</v>
          </cell>
          <cell r="C1657"/>
        </row>
        <row r="1658">
          <cell r="B1658" t="str">
            <v>Renfrewshire</v>
          </cell>
          <cell r="C1658"/>
        </row>
        <row r="1659">
          <cell r="B1659" t="str">
            <v>South Ayrshire</v>
          </cell>
          <cell r="C1659"/>
        </row>
        <row r="1660">
          <cell r="B1660" t="str">
            <v>Scottish Borders, The</v>
          </cell>
          <cell r="C1660"/>
        </row>
        <row r="1661">
          <cell r="B1661" t="str">
            <v>South Lanarkshire</v>
          </cell>
          <cell r="C1661"/>
        </row>
        <row r="1662">
          <cell r="B1662" t="str">
            <v>Stirling</v>
          </cell>
          <cell r="C1662"/>
        </row>
        <row r="1663">
          <cell r="B1663" t="str">
            <v>West Dunbartonshire</v>
          </cell>
          <cell r="C1663"/>
        </row>
        <row r="1664">
          <cell r="B1664" t="str">
            <v>West Lothian</v>
          </cell>
          <cell r="C1664"/>
        </row>
        <row r="1665">
          <cell r="B1665" t="str">
            <v>Shetland Islands</v>
          </cell>
          <cell r="C1665"/>
        </row>
        <row r="1666">
          <cell r="B1666" t="str">
            <v>Buckinghamshire</v>
          </cell>
          <cell r="C1666"/>
        </row>
        <row r="1667">
          <cell r="B1667" t="str">
            <v>Cambridgeshire</v>
          </cell>
          <cell r="C1667"/>
        </row>
        <row r="1668">
          <cell r="B1668" t="str">
            <v>Cumbria</v>
          </cell>
          <cell r="C1668"/>
        </row>
        <row r="1669">
          <cell r="B1669" t="str">
            <v>Derbyshire</v>
          </cell>
          <cell r="C1669"/>
        </row>
        <row r="1670">
          <cell r="B1670" t="str">
            <v>Devon</v>
          </cell>
          <cell r="C1670"/>
        </row>
        <row r="1671">
          <cell r="B1671" t="str">
            <v>Dorset</v>
          </cell>
          <cell r="C1671"/>
        </row>
        <row r="1672">
          <cell r="B1672" t="str">
            <v>Essex</v>
          </cell>
          <cell r="C1672"/>
        </row>
        <row r="1673">
          <cell r="B1673" t="str">
            <v>East Sussex</v>
          </cell>
          <cell r="C1673"/>
        </row>
        <row r="1674">
          <cell r="B1674" t="str">
            <v>Gloucestershire</v>
          </cell>
          <cell r="C1674"/>
        </row>
        <row r="1675">
          <cell r="B1675" t="str">
            <v>Hampshire</v>
          </cell>
          <cell r="C1675"/>
        </row>
        <row r="1676">
          <cell r="B1676" t="str">
            <v>Hertfordshire</v>
          </cell>
          <cell r="C1676"/>
        </row>
        <row r="1677">
          <cell r="B1677" t="str">
            <v>Kent</v>
          </cell>
          <cell r="C1677"/>
        </row>
        <row r="1678">
          <cell r="B1678" t="str">
            <v>Lancashire</v>
          </cell>
          <cell r="C1678"/>
        </row>
        <row r="1679">
          <cell r="B1679" t="str">
            <v>Leicestershire</v>
          </cell>
          <cell r="C1679"/>
        </row>
        <row r="1680">
          <cell r="B1680" t="str">
            <v>Lincolnshire</v>
          </cell>
          <cell r="C1680"/>
        </row>
        <row r="1681">
          <cell r="B1681" t="str">
            <v>Norfolk</v>
          </cell>
          <cell r="C1681"/>
        </row>
        <row r="1682">
          <cell r="B1682" t="str">
            <v>Northamptonshire</v>
          </cell>
          <cell r="C1682"/>
        </row>
        <row r="1683">
          <cell r="B1683" t="str">
            <v>Nottinghamshire</v>
          </cell>
          <cell r="C1683"/>
        </row>
        <row r="1684">
          <cell r="B1684" t="str">
            <v>North Yorkshire</v>
          </cell>
          <cell r="C1684"/>
        </row>
        <row r="1685">
          <cell r="B1685" t="str">
            <v>Oxfordshire</v>
          </cell>
          <cell r="C1685"/>
        </row>
        <row r="1686">
          <cell r="B1686" t="str">
            <v>Suffolk</v>
          </cell>
          <cell r="C1686"/>
        </row>
        <row r="1687">
          <cell r="B1687" t="str">
            <v>Somerset</v>
          </cell>
          <cell r="C1687"/>
        </row>
        <row r="1688">
          <cell r="B1688" t="str">
            <v>Surrey</v>
          </cell>
          <cell r="C1688"/>
        </row>
        <row r="1689">
          <cell r="B1689" t="str">
            <v>Staffordshire</v>
          </cell>
          <cell r="C1689"/>
        </row>
        <row r="1690">
          <cell r="B1690" t="str">
            <v>Warwickshire</v>
          </cell>
          <cell r="C1690"/>
        </row>
        <row r="1691">
          <cell r="B1691" t="str">
            <v>Worcestershire</v>
          </cell>
          <cell r="C1691"/>
        </row>
        <row r="1692">
          <cell r="B1692" t="str">
            <v>West Sussex</v>
          </cell>
          <cell r="C1692"/>
        </row>
        <row r="1693">
          <cell r="B1693" t="str">
            <v>Armagh City, Banbridge and Craigavon</v>
          </cell>
          <cell r="C1693"/>
        </row>
        <row r="1694">
          <cell r="B1694" t="str">
            <v>Ards and North Down</v>
          </cell>
          <cell r="C1694"/>
        </row>
        <row r="1695">
          <cell r="B1695" t="str">
            <v>Antrim and Newtownabbey</v>
          </cell>
          <cell r="C1695"/>
        </row>
        <row r="1696">
          <cell r="B1696" t="str">
            <v>Belfast</v>
          </cell>
          <cell r="C1696"/>
        </row>
        <row r="1697">
          <cell r="B1697" t="str">
            <v>Causeway Coast and Glens</v>
          </cell>
          <cell r="C1697"/>
        </row>
        <row r="1698">
          <cell r="B1698" t="str">
            <v>Derry City and Strabane</v>
          </cell>
          <cell r="C1698"/>
        </row>
        <row r="1699">
          <cell r="B1699" t="str">
            <v>Fermanagh and Omagh</v>
          </cell>
          <cell r="C1699"/>
        </row>
        <row r="1700">
          <cell r="B1700" t="str">
            <v>Lisburn and Castlereagh</v>
          </cell>
          <cell r="C1700"/>
        </row>
        <row r="1701">
          <cell r="B1701" t="str">
            <v>Mid and East Antrim</v>
          </cell>
          <cell r="C1701"/>
        </row>
        <row r="1702">
          <cell r="B1702" t="str">
            <v>Mid Ulster</v>
          </cell>
          <cell r="C1702"/>
        </row>
        <row r="1703">
          <cell r="B1703" t="str">
            <v>Newry, Mourne and Down</v>
          </cell>
          <cell r="C1703"/>
        </row>
        <row r="1704">
          <cell r="B1704" t="str">
            <v>Isle of Anglesey [Sir Ynys Môn GB-YNM]</v>
          </cell>
          <cell r="C1704"/>
        </row>
        <row r="1705">
          <cell r="B1705" t="str">
            <v>Bath and North East Somerset</v>
          </cell>
          <cell r="C1705"/>
        </row>
        <row r="1706">
          <cell r="B1706" t="str">
            <v>Blackburn with Darwen</v>
          </cell>
          <cell r="C1706"/>
        </row>
        <row r="1707">
          <cell r="B1707" t="str">
            <v>Bedford</v>
          </cell>
          <cell r="C1707"/>
        </row>
        <row r="1708">
          <cell r="B1708" t="str">
            <v>Bridgend [Pen-y-bont ar Ogwr GB-POG]</v>
          </cell>
          <cell r="C1708"/>
        </row>
        <row r="1709">
          <cell r="B1709" t="str">
            <v>Blaenau Gwent</v>
          </cell>
          <cell r="C1709"/>
        </row>
        <row r="1710">
          <cell r="B1710" t="str">
            <v>Bournemouth</v>
          </cell>
          <cell r="C1710"/>
        </row>
        <row r="1711">
          <cell r="B1711" t="str">
            <v>Brighton and Hove</v>
          </cell>
          <cell r="C1711"/>
        </row>
        <row r="1712">
          <cell r="B1712" t="str">
            <v>Blackpool</v>
          </cell>
          <cell r="C1712"/>
        </row>
        <row r="1713">
          <cell r="B1713" t="str">
            <v>Bracknell Forest</v>
          </cell>
          <cell r="C1713"/>
        </row>
        <row r="1714">
          <cell r="B1714" t="str">
            <v>Bristol, City of</v>
          </cell>
          <cell r="C1714"/>
        </row>
        <row r="1715">
          <cell r="B1715" t="str">
            <v>Caerphilly [Caerffili GB-CAF]</v>
          </cell>
          <cell r="C1715"/>
        </row>
        <row r="1716">
          <cell r="B1716" t="str">
            <v>Central Bedfordshire</v>
          </cell>
          <cell r="C1716"/>
        </row>
        <row r="1717">
          <cell r="B1717" t="str">
            <v>Ceredigion [Sir Ceredigion]</v>
          </cell>
          <cell r="C1717"/>
        </row>
        <row r="1718">
          <cell r="B1718" t="str">
            <v>Cheshire East</v>
          </cell>
          <cell r="C1718"/>
        </row>
        <row r="1719">
          <cell r="B1719" t="str">
            <v>Cheshire West and Chester</v>
          </cell>
          <cell r="C1719"/>
        </row>
        <row r="1720">
          <cell r="B1720" t="str">
            <v>Carmarthenshire [Sir Gaerfyrddin GB-GFY]</v>
          </cell>
          <cell r="C1720"/>
        </row>
        <row r="1721">
          <cell r="B1721" t="str">
            <v>Cornwall</v>
          </cell>
          <cell r="C1721"/>
        </row>
        <row r="1722">
          <cell r="B1722" t="str">
            <v>Cardiff [Caerdydd GB-CRD]</v>
          </cell>
          <cell r="C1722"/>
        </row>
        <row r="1723">
          <cell r="B1723" t="str">
            <v>Conwy</v>
          </cell>
          <cell r="C1723"/>
        </row>
        <row r="1724">
          <cell r="B1724" t="str">
            <v>Darlington</v>
          </cell>
          <cell r="C1724"/>
        </row>
        <row r="1725">
          <cell r="B1725" t="str">
            <v>Denbighshire [Sir Ddinbych GB-DDB]</v>
          </cell>
          <cell r="C1725"/>
        </row>
        <row r="1726">
          <cell r="B1726" t="str">
            <v>Derby</v>
          </cell>
          <cell r="C1726"/>
        </row>
        <row r="1727">
          <cell r="B1727" t="str">
            <v>Durham County</v>
          </cell>
          <cell r="C1727"/>
        </row>
        <row r="1728">
          <cell r="B1728" t="str">
            <v>East Riding of Yorkshire</v>
          </cell>
          <cell r="C1728"/>
        </row>
        <row r="1729">
          <cell r="B1729" t="str">
            <v>Flintshire [Sir y Fflint GB-FFL]</v>
          </cell>
          <cell r="C1729"/>
        </row>
        <row r="1730">
          <cell r="B1730" t="str">
            <v>Gwynedd</v>
          </cell>
          <cell r="C1730"/>
        </row>
        <row r="1731">
          <cell r="B1731" t="str">
            <v>Halton</v>
          </cell>
          <cell r="C1731"/>
        </row>
        <row r="1732">
          <cell r="B1732" t="str">
            <v>Herefordshire</v>
          </cell>
          <cell r="C1732"/>
        </row>
        <row r="1733">
          <cell r="B1733" t="str">
            <v>Hartlepool</v>
          </cell>
          <cell r="C1733"/>
        </row>
        <row r="1734">
          <cell r="B1734" t="str">
            <v>Isles of Scilly</v>
          </cell>
          <cell r="C1734"/>
        </row>
        <row r="1735">
          <cell r="B1735" t="str">
            <v>Isle of Wight</v>
          </cell>
          <cell r="C1735"/>
        </row>
        <row r="1736">
          <cell r="B1736" t="str">
            <v>Kingston upon Hull</v>
          </cell>
          <cell r="C1736"/>
        </row>
        <row r="1737">
          <cell r="B1737" t="str">
            <v>Leicester</v>
          </cell>
          <cell r="C1737"/>
        </row>
        <row r="1738">
          <cell r="B1738" t="str">
            <v>Luton</v>
          </cell>
          <cell r="C1738"/>
        </row>
        <row r="1739">
          <cell r="B1739" t="str">
            <v>Middlesbrough</v>
          </cell>
          <cell r="C1739"/>
        </row>
        <row r="1740">
          <cell r="B1740" t="str">
            <v>Medway</v>
          </cell>
          <cell r="C1740"/>
        </row>
        <row r="1741">
          <cell r="B1741" t="str">
            <v>Milton Keynes</v>
          </cell>
          <cell r="C1741"/>
        </row>
        <row r="1742">
          <cell r="B1742" t="str">
            <v>Monmouthshire [Sir Fynwy GB-FYN]</v>
          </cell>
          <cell r="C1742"/>
        </row>
        <row r="1743">
          <cell r="B1743" t="str">
            <v>Merthyr Tydfil [Merthyr Tudful GB-MTU]</v>
          </cell>
          <cell r="C1743"/>
        </row>
        <row r="1744">
          <cell r="B1744" t="str">
            <v>Northumberland</v>
          </cell>
          <cell r="C1744"/>
        </row>
        <row r="1745">
          <cell r="B1745" t="str">
            <v>North East Lincolnshire</v>
          </cell>
          <cell r="C1745"/>
        </row>
        <row r="1746">
          <cell r="B1746" t="str">
            <v>Nottingham</v>
          </cell>
          <cell r="C1746"/>
        </row>
        <row r="1747">
          <cell r="B1747" t="str">
            <v>North Lincolnshire</v>
          </cell>
          <cell r="C1747"/>
        </row>
        <row r="1748">
          <cell r="B1748" t="str">
            <v>North Somerset</v>
          </cell>
          <cell r="C1748"/>
        </row>
        <row r="1749">
          <cell r="B1749" t="str">
            <v>Neath Port Talbot [Castell-nedd Port Talbot GB-CTL]</v>
          </cell>
          <cell r="C1749"/>
        </row>
        <row r="1750">
          <cell r="B1750" t="str">
            <v>Newport [Casnewydd GB-CNW]</v>
          </cell>
          <cell r="C1750"/>
        </row>
        <row r="1751">
          <cell r="B1751" t="str">
            <v>Pembrokeshire [Sir Benfro GB-BNF]</v>
          </cell>
          <cell r="C1751"/>
        </row>
        <row r="1752">
          <cell r="B1752" t="str">
            <v>Plymouth</v>
          </cell>
          <cell r="C1752"/>
        </row>
        <row r="1753">
          <cell r="B1753" t="str">
            <v>Poole</v>
          </cell>
          <cell r="C1753"/>
        </row>
        <row r="1754">
          <cell r="B1754" t="str">
            <v>Portsmouth</v>
          </cell>
          <cell r="C1754"/>
        </row>
        <row r="1755">
          <cell r="B1755" t="str">
            <v>Powys</v>
          </cell>
          <cell r="C1755"/>
        </row>
        <row r="1756">
          <cell r="B1756" t="str">
            <v>Peterborough</v>
          </cell>
          <cell r="C1756"/>
        </row>
        <row r="1757">
          <cell r="B1757" t="str">
            <v>Redcar and Cleveland</v>
          </cell>
          <cell r="C1757"/>
        </row>
        <row r="1758">
          <cell r="B1758" t="str">
            <v>Rhondda, Cynon, Taff [Rhondda, Cynon,Taf]</v>
          </cell>
          <cell r="C1758"/>
        </row>
        <row r="1759">
          <cell r="B1759" t="str">
            <v>Reading</v>
          </cell>
          <cell r="C1759"/>
        </row>
        <row r="1760">
          <cell r="B1760" t="str">
            <v>Rutland</v>
          </cell>
          <cell r="C1760"/>
        </row>
        <row r="1761">
          <cell r="B1761" t="str">
            <v>South Gloucestershire</v>
          </cell>
          <cell r="C1761"/>
        </row>
        <row r="1762">
          <cell r="B1762" t="str">
            <v>Shropshire</v>
          </cell>
          <cell r="C1762"/>
        </row>
        <row r="1763">
          <cell r="B1763" t="str">
            <v>Slough</v>
          </cell>
          <cell r="C1763"/>
        </row>
        <row r="1764">
          <cell r="B1764" t="str">
            <v>Southend-on-Sea</v>
          </cell>
          <cell r="C1764"/>
        </row>
        <row r="1765">
          <cell r="B1765" t="str">
            <v>Stoke-on-Trent</v>
          </cell>
          <cell r="C1765"/>
        </row>
        <row r="1766">
          <cell r="B1766" t="str">
            <v>Southampton</v>
          </cell>
          <cell r="C1766"/>
        </row>
        <row r="1767">
          <cell r="B1767" t="str">
            <v>Stockton-on-Tees</v>
          </cell>
          <cell r="C1767"/>
        </row>
        <row r="1768">
          <cell r="B1768" t="str">
            <v>Swansea [Abertawe GB-ATA]</v>
          </cell>
          <cell r="C1768"/>
        </row>
        <row r="1769">
          <cell r="B1769" t="str">
            <v>Swindon</v>
          </cell>
          <cell r="C1769"/>
        </row>
        <row r="1770">
          <cell r="B1770" t="str">
            <v>Telford and Wrekin</v>
          </cell>
          <cell r="C1770"/>
        </row>
        <row r="1771">
          <cell r="B1771" t="str">
            <v>Thurrock</v>
          </cell>
          <cell r="C1771"/>
        </row>
        <row r="1772">
          <cell r="B1772" t="str">
            <v>Torbay</v>
          </cell>
          <cell r="C1772"/>
        </row>
        <row r="1773">
          <cell r="B1773" t="str">
            <v>Torfaen [Tor-faen]</v>
          </cell>
          <cell r="C1773"/>
        </row>
        <row r="1774">
          <cell r="B1774" t="str">
            <v>Vale of Glamorgan, The [Bro Morgannwg GB-BMG]</v>
          </cell>
          <cell r="C1774"/>
        </row>
        <row r="1775">
          <cell r="B1775" t="str">
            <v>West Berkshire</v>
          </cell>
          <cell r="C1775"/>
        </row>
        <row r="1776">
          <cell r="B1776" t="str">
            <v>Wiltshire</v>
          </cell>
          <cell r="C1776"/>
        </row>
        <row r="1777">
          <cell r="B1777" t="str">
            <v>Windsor and Maidenhead</v>
          </cell>
          <cell r="C1777"/>
        </row>
        <row r="1778">
          <cell r="B1778" t="str">
            <v>Wokingham</v>
          </cell>
          <cell r="C1778"/>
        </row>
        <row r="1779">
          <cell r="B1779" t="str">
            <v>Warrington</v>
          </cell>
          <cell r="C1779"/>
        </row>
        <row r="1780">
          <cell r="B1780" t="str">
            <v>Wrexham [Wrecsam GB-WRC]</v>
          </cell>
          <cell r="C1780"/>
        </row>
        <row r="1781">
          <cell r="B1781" t="str">
            <v>York</v>
          </cell>
          <cell r="C1781"/>
        </row>
        <row r="1782">
          <cell r="B1782" t="str">
            <v>Birmingham</v>
          </cell>
          <cell r="C1782"/>
        </row>
        <row r="1783">
          <cell r="B1783" t="str">
            <v>Barnsley</v>
          </cell>
          <cell r="C1783"/>
        </row>
        <row r="1784">
          <cell r="B1784" t="str">
            <v>Bolton</v>
          </cell>
          <cell r="C1784"/>
        </row>
        <row r="1785">
          <cell r="B1785" t="str">
            <v>Bradford</v>
          </cell>
          <cell r="C1785"/>
        </row>
        <row r="1786">
          <cell r="B1786" t="str">
            <v>Bury</v>
          </cell>
          <cell r="C1786"/>
        </row>
        <row r="1787">
          <cell r="B1787" t="str">
            <v>Calderdale</v>
          </cell>
          <cell r="C1787"/>
        </row>
        <row r="1788">
          <cell r="B1788" t="str">
            <v>Coventry</v>
          </cell>
          <cell r="C1788"/>
        </row>
        <row r="1789">
          <cell r="B1789" t="str">
            <v>Doncaster</v>
          </cell>
          <cell r="C1789"/>
        </row>
        <row r="1790">
          <cell r="B1790" t="str">
            <v>Dudley</v>
          </cell>
          <cell r="C1790"/>
        </row>
        <row r="1791">
          <cell r="B1791" t="str">
            <v>Gateshead</v>
          </cell>
          <cell r="C1791"/>
        </row>
        <row r="1792">
          <cell r="B1792" t="str">
            <v>Kirklees</v>
          </cell>
          <cell r="C1792"/>
        </row>
        <row r="1793">
          <cell r="B1793" t="str">
            <v>Knowsley</v>
          </cell>
          <cell r="C1793"/>
        </row>
        <row r="1794">
          <cell r="B1794" t="str">
            <v>Leeds</v>
          </cell>
          <cell r="C1794"/>
        </row>
        <row r="1795">
          <cell r="B1795" t="str">
            <v>Liverpool</v>
          </cell>
          <cell r="C1795"/>
        </row>
        <row r="1796">
          <cell r="B1796" t="str">
            <v>Manchester</v>
          </cell>
          <cell r="C1796"/>
        </row>
        <row r="1797">
          <cell r="B1797" t="str">
            <v>Newcastle upon Tyne</v>
          </cell>
          <cell r="C1797"/>
        </row>
        <row r="1798">
          <cell r="B1798" t="str">
            <v>North Tyneside</v>
          </cell>
          <cell r="C1798"/>
        </row>
        <row r="1799">
          <cell r="B1799" t="str">
            <v>Oldham</v>
          </cell>
          <cell r="C1799"/>
        </row>
        <row r="1800">
          <cell r="B1800" t="str">
            <v>Rochdale</v>
          </cell>
          <cell r="C1800"/>
        </row>
        <row r="1801">
          <cell r="B1801" t="str">
            <v>Rotherham</v>
          </cell>
          <cell r="C1801"/>
        </row>
        <row r="1802">
          <cell r="B1802" t="str">
            <v>Sandwell</v>
          </cell>
          <cell r="C1802"/>
        </row>
        <row r="1803">
          <cell r="B1803" t="str">
            <v>Sefton</v>
          </cell>
          <cell r="C1803"/>
        </row>
        <row r="1804">
          <cell r="B1804" t="str">
            <v>Sheffield</v>
          </cell>
          <cell r="C1804"/>
        </row>
        <row r="1805">
          <cell r="B1805" t="str">
            <v>St. Helens</v>
          </cell>
          <cell r="C1805"/>
        </row>
        <row r="1806">
          <cell r="B1806" t="str">
            <v>Stockport</v>
          </cell>
          <cell r="C1806"/>
        </row>
        <row r="1807">
          <cell r="B1807" t="str">
            <v>Salford</v>
          </cell>
          <cell r="C1807"/>
        </row>
        <row r="1808">
          <cell r="B1808" t="str">
            <v>Sunderland</v>
          </cell>
          <cell r="C1808"/>
        </row>
        <row r="1809">
          <cell r="B1809" t="str">
            <v>Solihull</v>
          </cell>
          <cell r="C1809"/>
        </row>
        <row r="1810">
          <cell r="B1810" t="str">
            <v>South Tyneside</v>
          </cell>
          <cell r="C1810"/>
        </row>
        <row r="1811">
          <cell r="B1811" t="str">
            <v>Tameside</v>
          </cell>
          <cell r="C1811"/>
        </row>
        <row r="1812">
          <cell r="B1812" t="str">
            <v>Trafford</v>
          </cell>
          <cell r="C1812"/>
        </row>
        <row r="1813">
          <cell r="B1813" t="str">
            <v>Wigan</v>
          </cell>
          <cell r="C1813"/>
        </row>
        <row r="1814">
          <cell r="B1814" t="str">
            <v>Wakefield</v>
          </cell>
          <cell r="C1814"/>
        </row>
        <row r="1815">
          <cell r="B1815" t="str">
            <v>Walsall</v>
          </cell>
          <cell r="C1815"/>
        </row>
        <row r="1816">
          <cell r="B1816" t="str">
            <v>Wolverhampton</v>
          </cell>
          <cell r="C1816"/>
        </row>
        <row r="1817">
          <cell r="B1817" t="str">
            <v>Wirral</v>
          </cell>
          <cell r="C1817"/>
        </row>
        <row r="1818">
          <cell r="B1818" t="str">
            <v>Barking and Dagenham</v>
          </cell>
          <cell r="C1818"/>
        </row>
        <row r="1819">
          <cell r="B1819" t="str">
            <v>Brent</v>
          </cell>
          <cell r="C1819"/>
        </row>
        <row r="1820">
          <cell r="B1820" t="str">
            <v>Bexley</v>
          </cell>
          <cell r="C1820"/>
        </row>
        <row r="1821">
          <cell r="B1821" t="str">
            <v>Barnet</v>
          </cell>
          <cell r="C1821"/>
        </row>
        <row r="1822">
          <cell r="B1822" t="str">
            <v>Bromley</v>
          </cell>
          <cell r="C1822"/>
        </row>
        <row r="1823">
          <cell r="B1823" t="str">
            <v>Camden</v>
          </cell>
          <cell r="C1823"/>
        </row>
        <row r="1824">
          <cell r="B1824" t="str">
            <v>Croydon</v>
          </cell>
          <cell r="C1824"/>
        </row>
        <row r="1825">
          <cell r="B1825" t="str">
            <v>Ealing</v>
          </cell>
          <cell r="C1825"/>
        </row>
        <row r="1826">
          <cell r="B1826" t="str">
            <v>Enfield</v>
          </cell>
          <cell r="C1826"/>
        </row>
        <row r="1827">
          <cell r="B1827" t="str">
            <v>Greenwich</v>
          </cell>
          <cell r="C1827"/>
        </row>
        <row r="1828">
          <cell r="B1828" t="str">
            <v>Havering</v>
          </cell>
          <cell r="C1828"/>
        </row>
        <row r="1829">
          <cell r="B1829" t="str">
            <v>Hackney</v>
          </cell>
          <cell r="C1829"/>
        </row>
        <row r="1830">
          <cell r="B1830" t="str">
            <v>Hillingdon</v>
          </cell>
          <cell r="C1830"/>
        </row>
        <row r="1831">
          <cell r="B1831" t="str">
            <v>Hammersmith and Fulham</v>
          </cell>
          <cell r="C1831"/>
        </row>
        <row r="1832">
          <cell r="B1832" t="str">
            <v>Hounslow</v>
          </cell>
          <cell r="C1832"/>
        </row>
        <row r="1833">
          <cell r="B1833" t="str">
            <v>Harrow</v>
          </cell>
          <cell r="C1833"/>
        </row>
        <row r="1834">
          <cell r="B1834" t="str">
            <v>Haringey</v>
          </cell>
          <cell r="C1834"/>
        </row>
        <row r="1835">
          <cell r="B1835" t="str">
            <v>Islington</v>
          </cell>
          <cell r="C1835"/>
        </row>
        <row r="1836">
          <cell r="B1836" t="str">
            <v>Kensington and Chelsea</v>
          </cell>
          <cell r="C1836"/>
        </row>
        <row r="1837">
          <cell r="B1837" t="str">
            <v>Kingston upon Thames</v>
          </cell>
          <cell r="C1837"/>
        </row>
        <row r="1838">
          <cell r="B1838" t="str">
            <v>Lambeth</v>
          </cell>
          <cell r="C1838"/>
        </row>
        <row r="1839">
          <cell r="B1839" t="str">
            <v>Lewisham</v>
          </cell>
          <cell r="C1839"/>
        </row>
        <row r="1840">
          <cell r="B1840" t="str">
            <v>Merton</v>
          </cell>
          <cell r="C1840"/>
        </row>
        <row r="1841">
          <cell r="B1841" t="str">
            <v>Newham</v>
          </cell>
          <cell r="C1841"/>
        </row>
        <row r="1842">
          <cell r="B1842" t="str">
            <v>Redbridge</v>
          </cell>
          <cell r="C1842"/>
        </row>
        <row r="1843">
          <cell r="B1843" t="str">
            <v>Richmond upon Thames</v>
          </cell>
          <cell r="C1843"/>
        </row>
        <row r="1844">
          <cell r="B1844" t="str">
            <v>Sutton</v>
          </cell>
          <cell r="C1844"/>
        </row>
        <row r="1845">
          <cell r="B1845" t="str">
            <v>Southwark</v>
          </cell>
          <cell r="C1845"/>
        </row>
        <row r="1846">
          <cell r="B1846" t="str">
            <v>Tower Hamlets</v>
          </cell>
          <cell r="C1846"/>
        </row>
        <row r="1847">
          <cell r="B1847" t="str">
            <v>Waltham Forest</v>
          </cell>
          <cell r="C1847"/>
        </row>
        <row r="1848">
          <cell r="B1848" t="str">
            <v>Wandsworth</v>
          </cell>
          <cell r="C1848"/>
        </row>
        <row r="1849">
          <cell r="B1849" t="str">
            <v>Westminster</v>
          </cell>
          <cell r="C1849"/>
        </row>
        <row r="1850">
          <cell r="B1850" t="str">
            <v>London, City of</v>
          </cell>
          <cell r="C1850"/>
        </row>
        <row r="1851">
          <cell r="B1851" t="str">
            <v>Saint Andrew</v>
          </cell>
          <cell r="C1851"/>
        </row>
        <row r="1852">
          <cell r="B1852" t="str">
            <v>Saint David</v>
          </cell>
          <cell r="C1852"/>
        </row>
        <row r="1853">
          <cell r="B1853" t="str">
            <v>Saint George</v>
          </cell>
          <cell r="C1853"/>
        </row>
        <row r="1854">
          <cell r="B1854" t="str">
            <v>Saint John</v>
          </cell>
          <cell r="C1854"/>
        </row>
        <row r="1855">
          <cell r="B1855" t="str">
            <v>Saint Mark</v>
          </cell>
          <cell r="C1855"/>
        </row>
        <row r="1856">
          <cell r="B1856" t="str">
            <v>Saint Patrick</v>
          </cell>
          <cell r="C1856"/>
        </row>
        <row r="1857">
          <cell r="B1857" t="str">
            <v>Southern Grenadine Islands</v>
          </cell>
          <cell r="C1857"/>
        </row>
        <row r="1858">
          <cell r="B1858" t="str">
            <v>Guria</v>
          </cell>
          <cell r="C1858"/>
        </row>
        <row r="1859">
          <cell r="B1859" t="str">
            <v>Imereti</v>
          </cell>
          <cell r="C1859"/>
        </row>
        <row r="1860">
          <cell r="B1860" t="str">
            <v>K'akheti</v>
          </cell>
          <cell r="C1860"/>
        </row>
        <row r="1861">
          <cell r="B1861" t="str">
            <v>Kvemo Kartli</v>
          </cell>
          <cell r="C1861"/>
        </row>
        <row r="1862">
          <cell r="B1862" t="str">
            <v>Mtskheta-Mtianeti</v>
          </cell>
          <cell r="C1862"/>
        </row>
        <row r="1863">
          <cell r="B1863" t="str">
            <v>Rach'a-Lechkhumi-Kvemo Svaneti</v>
          </cell>
          <cell r="C1863"/>
        </row>
        <row r="1864">
          <cell r="B1864" t="str">
            <v>Samtskhe-Javakheti</v>
          </cell>
          <cell r="C1864"/>
        </row>
        <row r="1865">
          <cell r="B1865" t="str">
            <v>Shida Kartli</v>
          </cell>
          <cell r="C1865"/>
        </row>
        <row r="1866">
          <cell r="B1866" t="str">
            <v>Samegrelo-Zemo Svaneti</v>
          </cell>
          <cell r="C1866"/>
        </row>
        <row r="1867">
          <cell r="B1867" t="str">
            <v>Abkhazia</v>
          </cell>
          <cell r="C1867"/>
        </row>
        <row r="1868">
          <cell r="B1868" t="str">
            <v>Ajaria</v>
          </cell>
          <cell r="C1868"/>
        </row>
        <row r="1869">
          <cell r="B1869" t="str">
            <v>Tbilisi</v>
          </cell>
          <cell r="C1869"/>
        </row>
        <row r="1870">
          <cell r="B1870" t="str">
            <v>Greater Accra</v>
          </cell>
          <cell r="C1870"/>
        </row>
        <row r="1871">
          <cell r="B1871" t="str">
            <v>Ahafo</v>
          </cell>
          <cell r="C1871"/>
        </row>
        <row r="1872">
          <cell r="B1872" t="str">
            <v>Ashanti</v>
          </cell>
          <cell r="C1872"/>
        </row>
        <row r="1873">
          <cell r="B1873" t="str">
            <v>Bono East</v>
          </cell>
          <cell r="C1873"/>
        </row>
        <row r="1874">
          <cell r="B1874" t="str">
            <v>Bono</v>
          </cell>
          <cell r="C1874"/>
        </row>
        <row r="1875">
          <cell r="B1875" t="str">
            <v>Central</v>
          </cell>
          <cell r="C1875"/>
        </row>
        <row r="1876">
          <cell r="B1876" t="str">
            <v>Eastern</v>
          </cell>
          <cell r="C1876"/>
        </row>
        <row r="1877">
          <cell r="B1877" t="str">
            <v>North East</v>
          </cell>
          <cell r="C1877"/>
        </row>
        <row r="1878">
          <cell r="B1878" t="str">
            <v>Northern</v>
          </cell>
          <cell r="C1878"/>
        </row>
        <row r="1879">
          <cell r="B1879" t="str">
            <v>Oti</v>
          </cell>
          <cell r="C1879"/>
        </row>
        <row r="1880">
          <cell r="B1880" t="str">
            <v>Savannah</v>
          </cell>
          <cell r="C1880"/>
        </row>
        <row r="1881">
          <cell r="B1881" t="str">
            <v>Volta</v>
          </cell>
          <cell r="C1881"/>
        </row>
        <row r="1882">
          <cell r="B1882" t="str">
            <v>Upper East</v>
          </cell>
          <cell r="C1882"/>
        </row>
        <row r="1883">
          <cell r="B1883" t="str">
            <v>Upper West</v>
          </cell>
          <cell r="C1883"/>
        </row>
        <row r="1884">
          <cell r="B1884" t="str">
            <v>Western North</v>
          </cell>
          <cell r="C1884"/>
        </row>
        <row r="1885">
          <cell r="B1885" t="str">
            <v>Western</v>
          </cell>
          <cell r="C1885"/>
        </row>
        <row r="1886">
          <cell r="B1886" t="str">
            <v>Avannaata Kommunia</v>
          </cell>
          <cell r="C1886"/>
        </row>
        <row r="1887">
          <cell r="B1887" t="str">
            <v>Kommune Kujalleq</v>
          </cell>
          <cell r="C1887"/>
        </row>
        <row r="1888">
          <cell r="B1888" t="str">
            <v>Qeqqata Kommunia</v>
          </cell>
          <cell r="C1888"/>
        </row>
        <row r="1889">
          <cell r="B1889" t="str">
            <v>Kommune Qeqertalik</v>
          </cell>
          <cell r="C1889"/>
        </row>
        <row r="1890">
          <cell r="B1890" t="str">
            <v>Kommuneqarfik Sermersooq</v>
          </cell>
          <cell r="C1890"/>
        </row>
        <row r="1891">
          <cell r="B1891" t="str">
            <v>Lower River</v>
          </cell>
          <cell r="C1891"/>
        </row>
        <row r="1892">
          <cell r="B1892" t="str">
            <v>Central River</v>
          </cell>
          <cell r="C1892"/>
        </row>
        <row r="1893">
          <cell r="B1893" t="str">
            <v>North Bank</v>
          </cell>
          <cell r="C1893"/>
        </row>
        <row r="1894">
          <cell r="B1894" t="str">
            <v>Upper River</v>
          </cell>
          <cell r="C1894"/>
        </row>
        <row r="1895">
          <cell r="B1895" t="str">
            <v>Western</v>
          </cell>
          <cell r="C1895"/>
        </row>
        <row r="1896">
          <cell r="B1896" t="str">
            <v>Banjul</v>
          </cell>
          <cell r="C1896"/>
        </row>
        <row r="1897">
          <cell r="B1897" t="str">
            <v>Conakry</v>
          </cell>
          <cell r="C1897"/>
        </row>
        <row r="1898">
          <cell r="B1898" t="str">
            <v>Boké</v>
          </cell>
          <cell r="C1898"/>
        </row>
        <row r="1899">
          <cell r="B1899" t="str">
            <v>Boffa</v>
          </cell>
          <cell r="C1899"/>
        </row>
        <row r="1900">
          <cell r="B1900" t="str">
            <v>Boké</v>
          </cell>
          <cell r="C1900"/>
        </row>
        <row r="1901">
          <cell r="B1901" t="str">
            <v>Fria</v>
          </cell>
          <cell r="C1901"/>
        </row>
        <row r="1902">
          <cell r="B1902" t="str">
            <v>Gaoual</v>
          </cell>
          <cell r="C1902"/>
        </row>
        <row r="1903">
          <cell r="B1903" t="str">
            <v>Koundara</v>
          </cell>
          <cell r="C1903"/>
        </row>
        <row r="1904">
          <cell r="B1904" t="str">
            <v>Kindia</v>
          </cell>
          <cell r="C1904"/>
        </row>
        <row r="1905">
          <cell r="B1905" t="str">
            <v>Coyah</v>
          </cell>
          <cell r="C1905"/>
        </row>
        <row r="1906">
          <cell r="B1906" t="str">
            <v>Dubréka</v>
          </cell>
          <cell r="C1906"/>
        </row>
        <row r="1907">
          <cell r="B1907" t="str">
            <v>Forécariah</v>
          </cell>
          <cell r="C1907"/>
        </row>
        <row r="1908">
          <cell r="B1908" t="str">
            <v>Kindia</v>
          </cell>
          <cell r="C1908"/>
        </row>
        <row r="1909">
          <cell r="B1909" t="str">
            <v>Télimélé</v>
          </cell>
          <cell r="C1909"/>
        </row>
        <row r="1910">
          <cell r="B1910" t="str">
            <v>Faranah</v>
          </cell>
          <cell r="C1910"/>
        </row>
        <row r="1911">
          <cell r="B1911" t="str">
            <v>Dabola</v>
          </cell>
          <cell r="C1911"/>
        </row>
        <row r="1912">
          <cell r="B1912" t="str">
            <v>Dinguiraye</v>
          </cell>
          <cell r="C1912"/>
        </row>
        <row r="1913">
          <cell r="B1913" t="str">
            <v>Faranah</v>
          </cell>
          <cell r="C1913"/>
        </row>
        <row r="1914">
          <cell r="B1914" t="str">
            <v>Kissidougou</v>
          </cell>
          <cell r="C1914"/>
        </row>
        <row r="1915">
          <cell r="B1915" t="str">
            <v>Kankan</v>
          </cell>
          <cell r="C1915"/>
        </row>
        <row r="1916">
          <cell r="B1916" t="str">
            <v>Kankan</v>
          </cell>
          <cell r="C1916"/>
        </row>
        <row r="1917">
          <cell r="B1917" t="str">
            <v>Kérouané</v>
          </cell>
          <cell r="C1917"/>
        </row>
        <row r="1918">
          <cell r="B1918" t="str">
            <v>Kouroussa</v>
          </cell>
          <cell r="C1918"/>
        </row>
        <row r="1919">
          <cell r="B1919" t="str">
            <v>Mandiana</v>
          </cell>
          <cell r="C1919"/>
        </row>
        <row r="1920">
          <cell r="B1920" t="str">
            <v>Siguiri</v>
          </cell>
          <cell r="C1920"/>
        </row>
        <row r="1921">
          <cell r="B1921" t="str">
            <v>Labé</v>
          </cell>
          <cell r="C1921"/>
        </row>
        <row r="1922">
          <cell r="B1922" t="str">
            <v>Koubia</v>
          </cell>
          <cell r="C1922"/>
        </row>
        <row r="1923">
          <cell r="B1923" t="str">
            <v>Labé</v>
          </cell>
          <cell r="C1923"/>
        </row>
        <row r="1924">
          <cell r="B1924" t="str">
            <v>Lélouma</v>
          </cell>
          <cell r="C1924"/>
        </row>
        <row r="1925">
          <cell r="B1925" t="str">
            <v>Mali</v>
          </cell>
          <cell r="C1925"/>
        </row>
        <row r="1926">
          <cell r="B1926" t="str">
            <v>Tougué</v>
          </cell>
          <cell r="C1926"/>
        </row>
        <row r="1927">
          <cell r="B1927" t="str">
            <v>Mamou</v>
          </cell>
          <cell r="C1927"/>
        </row>
        <row r="1928">
          <cell r="B1928" t="str">
            <v>Dalaba</v>
          </cell>
          <cell r="C1928"/>
        </row>
        <row r="1929">
          <cell r="B1929" t="str">
            <v>Mamou</v>
          </cell>
          <cell r="C1929"/>
        </row>
        <row r="1930">
          <cell r="B1930" t="str">
            <v>Pita</v>
          </cell>
          <cell r="C1930"/>
        </row>
        <row r="1931">
          <cell r="B1931" t="str">
            <v>Nzérékoré</v>
          </cell>
          <cell r="C1931"/>
        </row>
        <row r="1932">
          <cell r="B1932" t="str">
            <v>Beyla</v>
          </cell>
          <cell r="C1932"/>
        </row>
        <row r="1933">
          <cell r="B1933" t="str">
            <v>Guékédou</v>
          </cell>
          <cell r="C1933"/>
        </row>
        <row r="1934">
          <cell r="B1934" t="str">
            <v>Lola</v>
          </cell>
          <cell r="C1934"/>
        </row>
        <row r="1935">
          <cell r="B1935" t="str">
            <v>Macenta</v>
          </cell>
          <cell r="C1935"/>
        </row>
        <row r="1936">
          <cell r="B1936" t="str">
            <v>Nzérékoré</v>
          </cell>
          <cell r="C1936"/>
        </row>
        <row r="1937">
          <cell r="B1937" t="str">
            <v>Yomou</v>
          </cell>
          <cell r="C1937"/>
        </row>
        <row r="1938">
          <cell r="B1938" t="str">
            <v>Région Continentale</v>
          </cell>
          <cell r="C1938"/>
        </row>
        <row r="1939">
          <cell r="B1939" t="str">
            <v>Região Continental</v>
          </cell>
          <cell r="C1939"/>
        </row>
        <row r="1940">
          <cell r="B1940" t="str">
            <v>Región Continental</v>
          </cell>
          <cell r="C1940"/>
        </row>
        <row r="1941">
          <cell r="B1941" t="str">
            <v>Centro Sud</v>
          </cell>
          <cell r="C1941"/>
        </row>
        <row r="1942">
          <cell r="B1942" t="str">
            <v>Centro Sul</v>
          </cell>
          <cell r="C1942"/>
        </row>
        <row r="1943">
          <cell r="B1943" t="str">
            <v>Centro Sur</v>
          </cell>
          <cell r="C1943"/>
        </row>
        <row r="1944">
          <cell r="B1944" t="str">
            <v>Kié-Ntem</v>
          </cell>
          <cell r="C1944"/>
        </row>
        <row r="1945">
          <cell r="B1945" t="str">
            <v>Kié-Ntem</v>
          </cell>
          <cell r="C1945"/>
        </row>
        <row r="1946">
          <cell r="B1946" t="str">
            <v>Kié-Ntem</v>
          </cell>
          <cell r="C1946"/>
        </row>
        <row r="1947">
          <cell r="B1947" t="str">
            <v>Littoral</v>
          </cell>
          <cell r="C1947"/>
        </row>
        <row r="1948">
          <cell r="B1948" t="str">
            <v>Litoral</v>
          </cell>
          <cell r="C1948"/>
        </row>
        <row r="1949">
          <cell r="B1949" t="str">
            <v>Litoral</v>
          </cell>
          <cell r="C1949"/>
        </row>
        <row r="1950">
          <cell r="B1950" t="str">
            <v>Wele-Nzas</v>
          </cell>
          <cell r="C1950"/>
        </row>
        <row r="1951">
          <cell r="B1951" t="str">
            <v>Wele-Nzas</v>
          </cell>
          <cell r="C1951"/>
        </row>
        <row r="1952">
          <cell r="B1952" t="str">
            <v>Wele-Nzas</v>
          </cell>
          <cell r="C1952"/>
        </row>
        <row r="1953">
          <cell r="B1953" t="str">
            <v>Région Insulaire</v>
          </cell>
          <cell r="C1953"/>
        </row>
        <row r="1954">
          <cell r="B1954" t="str">
            <v>Região Insular</v>
          </cell>
          <cell r="C1954"/>
        </row>
        <row r="1955">
          <cell r="B1955" t="str">
            <v>Región Insular</v>
          </cell>
          <cell r="C1955"/>
        </row>
        <row r="1956">
          <cell r="B1956" t="str">
            <v>Annobon</v>
          </cell>
          <cell r="C1956"/>
        </row>
        <row r="1957">
          <cell r="B1957" t="str">
            <v>Ano Bom</v>
          </cell>
          <cell r="C1957"/>
        </row>
        <row r="1958">
          <cell r="B1958" t="str">
            <v>Annobón</v>
          </cell>
          <cell r="C1958"/>
        </row>
        <row r="1959">
          <cell r="B1959" t="str">
            <v>Bioko Nord</v>
          </cell>
          <cell r="C1959"/>
        </row>
        <row r="1960">
          <cell r="B1960" t="str">
            <v>Bioko Norte</v>
          </cell>
          <cell r="C1960"/>
        </row>
        <row r="1961">
          <cell r="B1961" t="str">
            <v>Bioko Norte</v>
          </cell>
          <cell r="C1961"/>
        </row>
        <row r="1962">
          <cell r="B1962" t="str">
            <v>Bioko Sud</v>
          </cell>
          <cell r="C1962"/>
        </row>
        <row r="1963">
          <cell r="B1963" t="str">
            <v>Bioko Sul</v>
          </cell>
          <cell r="C1963"/>
        </row>
        <row r="1964">
          <cell r="B1964" t="str">
            <v>Bioko Sur</v>
          </cell>
          <cell r="C1964"/>
        </row>
        <row r="1965">
          <cell r="B1965" t="str">
            <v>Ágion Óros</v>
          </cell>
          <cell r="C1965"/>
        </row>
        <row r="1966">
          <cell r="B1966" t="str">
            <v>Anatolikí Makedonía kai Thráki</v>
          </cell>
          <cell r="C1966"/>
        </row>
        <row r="1967">
          <cell r="B1967" t="str">
            <v>Kentrikí Makedonía</v>
          </cell>
          <cell r="C1967"/>
        </row>
        <row r="1968">
          <cell r="B1968" t="str">
            <v>Dytikí Makedonía</v>
          </cell>
          <cell r="C1968"/>
        </row>
        <row r="1969">
          <cell r="B1969" t="str">
            <v>Ípeiros</v>
          </cell>
          <cell r="C1969"/>
        </row>
        <row r="1970">
          <cell r="B1970" t="str">
            <v>Thessalía</v>
          </cell>
          <cell r="C1970"/>
        </row>
        <row r="1971">
          <cell r="B1971" t="str">
            <v>Ionía Nísia</v>
          </cell>
          <cell r="C1971"/>
        </row>
        <row r="1972">
          <cell r="B1972" t="str">
            <v>Dytikí Elláda</v>
          </cell>
          <cell r="C1972"/>
        </row>
        <row r="1973">
          <cell r="B1973" t="str">
            <v>Stereá Elláda</v>
          </cell>
          <cell r="C1973"/>
        </row>
        <row r="1974">
          <cell r="B1974" t="str">
            <v>Attikí</v>
          </cell>
          <cell r="C1974"/>
        </row>
        <row r="1975">
          <cell r="B1975" t="str">
            <v>Pelopónnisos</v>
          </cell>
          <cell r="C1975"/>
        </row>
        <row r="1976">
          <cell r="B1976" t="str">
            <v>Vóreio Aigaío</v>
          </cell>
          <cell r="C1976"/>
        </row>
        <row r="1977">
          <cell r="B1977" t="str">
            <v>Nótio Aigaío</v>
          </cell>
          <cell r="C1977"/>
        </row>
        <row r="1978">
          <cell r="B1978" t="str">
            <v>Kríti</v>
          </cell>
          <cell r="C1978"/>
        </row>
        <row r="1979">
          <cell r="B1979" t="str">
            <v>Alta Verapaz</v>
          </cell>
          <cell r="C1979"/>
        </row>
        <row r="1980">
          <cell r="B1980" t="str">
            <v>Baja Verapaz</v>
          </cell>
          <cell r="C1980"/>
        </row>
        <row r="1981">
          <cell r="B1981" t="str">
            <v>Chimaltenango</v>
          </cell>
          <cell r="C1981"/>
        </row>
        <row r="1982">
          <cell r="B1982" t="str">
            <v>Chiquimula</v>
          </cell>
          <cell r="C1982"/>
        </row>
        <row r="1983">
          <cell r="B1983" t="str">
            <v>Escuintla</v>
          </cell>
          <cell r="C1983"/>
        </row>
        <row r="1984">
          <cell r="B1984" t="str">
            <v>Guatemala</v>
          </cell>
          <cell r="C1984"/>
        </row>
        <row r="1985">
          <cell r="B1985" t="str">
            <v>Huehuetenango</v>
          </cell>
          <cell r="C1985"/>
        </row>
        <row r="1986">
          <cell r="B1986" t="str">
            <v>Izabal</v>
          </cell>
          <cell r="C1986"/>
        </row>
        <row r="1987">
          <cell r="B1987" t="str">
            <v>Jalapa</v>
          </cell>
          <cell r="C1987"/>
        </row>
        <row r="1988">
          <cell r="B1988" t="str">
            <v>Jutiapa</v>
          </cell>
          <cell r="C1988"/>
        </row>
        <row r="1989">
          <cell r="B1989" t="str">
            <v>Petén</v>
          </cell>
          <cell r="C1989"/>
        </row>
        <row r="1990">
          <cell r="B1990" t="str">
            <v>El Progreso</v>
          </cell>
          <cell r="C1990"/>
        </row>
        <row r="1991">
          <cell r="B1991" t="str">
            <v>Quiché</v>
          </cell>
          <cell r="C1991"/>
        </row>
        <row r="1992">
          <cell r="B1992" t="str">
            <v>Quetzaltenango</v>
          </cell>
          <cell r="C1992"/>
        </row>
        <row r="1993">
          <cell r="B1993" t="str">
            <v>Retalhuleu</v>
          </cell>
          <cell r="C1993"/>
        </row>
        <row r="1994">
          <cell r="B1994" t="str">
            <v>Sacatepéquez</v>
          </cell>
          <cell r="C1994"/>
        </row>
        <row r="1995">
          <cell r="B1995" t="str">
            <v>San Marcos</v>
          </cell>
          <cell r="C1995"/>
        </row>
        <row r="1996">
          <cell r="B1996" t="str">
            <v>Sololá</v>
          </cell>
          <cell r="C1996"/>
        </row>
        <row r="1997">
          <cell r="B1997" t="str">
            <v>Santa Rosa</v>
          </cell>
          <cell r="C1997"/>
        </row>
        <row r="1998">
          <cell r="B1998" t="str">
            <v>Suchitepéquez</v>
          </cell>
          <cell r="C1998"/>
        </row>
        <row r="1999">
          <cell r="B1999" t="str">
            <v>Totonicapán</v>
          </cell>
          <cell r="C1999"/>
        </row>
        <row r="2000">
          <cell r="B2000" t="str">
            <v>Zacapa</v>
          </cell>
          <cell r="C2000"/>
        </row>
        <row r="2001">
          <cell r="B2001" t="str">
            <v>Bissau</v>
          </cell>
          <cell r="C2001"/>
        </row>
        <row r="2002">
          <cell r="B2002" t="str">
            <v>Leste</v>
          </cell>
          <cell r="C2002"/>
        </row>
        <row r="2003">
          <cell r="B2003" t="str">
            <v>Bafatá</v>
          </cell>
          <cell r="C2003"/>
        </row>
        <row r="2004">
          <cell r="B2004" t="str">
            <v>Gabú</v>
          </cell>
          <cell r="C2004"/>
        </row>
        <row r="2005">
          <cell r="B2005" t="str">
            <v>Norte</v>
          </cell>
          <cell r="C2005"/>
        </row>
        <row r="2006">
          <cell r="B2006" t="str">
            <v>Biombo</v>
          </cell>
          <cell r="C2006"/>
        </row>
        <row r="2007">
          <cell r="B2007" t="str">
            <v>Cacheu</v>
          </cell>
          <cell r="C2007"/>
        </row>
        <row r="2008">
          <cell r="B2008" t="str">
            <v>Oio</v>
          </cell>
          <cell r="C2008"/>
        </row>
        <row r="2009">
          <cell r="B2009" t="str">
            <v>Sul</v>
          </cell>
          <cell r="C2009"/>
        </row>
        <row r="2010">
          <cell r="B2010" t="str">
            <v>Bolama</v>
          </cell>
          <cell r="C2010"/>
        </row>
        <row r="2011">
          <cell r="B2011" t="str">
            <v>Quinara</v>
          </cell>
          <cell r="C2011"/>
        </row>
        <row r="2012">
          <cell r="B2012" t="str">
            <v>Tombali</v>
          </cell>
          <cell r="C2012"/>
        </row>
        <row r="2013">
          <cell r="B2013" t="str">
            <v>Barima-Waini</v>
          </cell>
          <cell r="C2013"/>
        </row>
        <row r="2014">
          <cell r="B2014" t="str">
            <v>Cuyuni-Mazaruni</v>
          </cell>
          <cell r="C2014"/>
        </row>
        <row r="2015">
          <cell r="B2015" t="str">
            <v>Demerara-Mahaica</v>
          </cell>
          <cell r="C2015"/>
        </row>
        <row r="2016">
          <cell r="B2016" t="str">
            <v>East Berbice-Corentyne</v>
          </cell>
          <cell r="C2016"/>
        </row>
        <row r="2017">
          <cell r="B2017" t="str">
            <v>Essequibo Islands-West Demerara</v>
          </cell>
          <cell r="C2017"/>
        </row>
        <row r="2018">
          <cell r="B2018" t="str">
            <v>Mahaica-Berbice</v>
          </cell>
          <cell r="C2018"/>
        </row>
        <row r="2019">
          <cell r="B2019" t="str">
            <v>Pomeroon-Supenaam</v>
          </cell>
          <cell r="C2019"/>
        </row>
        <row r="2020">
          <cell r="B2020" t="str">
            <v>Potaro-Siparuni</v>
          </cell>
          <cell r="C2020"/>
        </row>
        <row r="2021">
          <cell r="B2021" t="str">
            <v>Upper Demerara-Berbice</v>
          </cell>
          <cell r="C2021"/>
        </row>
        <row r="2022">
          <cell r="B2022" t="str">
            <v>Upper Takutu-Upper Essequibo</v>
          </cell>
          <cell r="C2022"/>
        </row>
        <row r="2023">
          <cell r="B2023" t="str">
            <v>Atlántida</v>
          </cell>
          <cell r="C2023"/>
        </row>
        <row r="2024">
          <cell r="B2024" t="str">
            <v>Choluteca</v>
          </cell>
          <cell r="C2024"/>
        </row>
        <row r="2025">
          <cell r="B2025" t="str">
            <v>Colón</v>
          </cell>
          <cell r="C2025"/>
        </row>
        <row r="2026">
          <cell r="B2026" t="str">
            <v>Comayagua</v>
          </cell>
          <cell r="C2026"/>
        </row>
        <row r="2027">
          <cell r="B2027" t="str">
            <v>Copán</v>
          </cell>
          <cell r="C2027"/>
        </row>
        <row r="2028">
          <cell r="B2028" t="str">
            <v>Cortés</v>
          </cell>
          <cell r="C2028"/>
        </row>
        <row r="2029">
          <cell r="B2029" t="str">
            <v>El Paraíso</v>
          </cell>
          <cell r="C2029"/>
        </row>
        <row r="2030">
          <cell r="B2030" t="str">
            <v>Francisco Morazán</v>
          </cell>
          <cell r="C2030"/>
        </row>
        <row r="2031">
          <cell r="B2031" t="str">
            <v>Gracias a Dios</v>
          </cell>
          <cell r="C2031"/>
        </row>
        <row r="2032">
          <cell r="B2032" t="str">
            <v>Islas de la Bahía</v>
          </cell>
          <cell r="C2032"/>
        </row>
        <row r="2033">
          <cell r="B2033" t="str">
            <v>Intibucá</v>
          </cell>
          <cell r="C2033"/>
        </row>
        <row r="2034">
          <cell r="B2034" t="str">
            <v>Lempira</v>
          </cell>
          <cell r="C2034"/>
        </row>
        <row r="2035">
          <cell r="B2035" t="str">
            <v>La Paz</v>
          </cell>
          <cell r="C2035"/>
        </row>
        <row r="2036">
          <cell r="B2036" t="str">
            <v>Ocotepeque</v>
          </cell>
          <cell r="C2036"/>
        </row>
        <row r="2037">
          <cell r="B2037" t="str">
            <v>Olancho</v>
          </cell>
          <cell r="C2037"/>
        </row>
        <row r="2038">
          <cell r="B2038" t="str">
            <v>Santa Bárbara</v>
          </cell>
          <cell r="C2038"/>
        </row>
        <row r="2039">
          <cell r="B2039" t="str">
            <v>Valle</v>
          </cell>
          <cell r="C2039"/>
        </row>
        <row r="2040">
          <cell r="B2040" t="str">
            <v>Yoro</v>
          </cell>
          <cell r="C2040"/>
        </row>
        <row r="2041">
          <cell r="B2041" t="str">
            <v>Zagrebačka županija</v>
          </cell>
          <cell r="C2041"/>
        </row>
        <row r="2042">
          <cell r="B2042" t="str">
            <v>Krapinsko-zagorska županija</v>
          </cell>
          <cell r="C2042"/>
        </row>
        <row r="2043">
          <cell r="B2043" t="str">
            <v>Sisačko-moslavačka županija</v>
          </cell>
          <cell r="C2043"/>
        </row>
        <row r="2044">
          <cell r="B2044" t="str">
            <v>Karlovačka županija</v>
          </cell>
          <cell r="C2044"/>
        </row>
        <row r="2045">
          <cell r="B2045" t="str">
            <v>Varaždinska županija</v>
          </cell>
          <cell r="C2045"/>
        </row>
        <row r="2046">
          <cell r="B2046" t="str">
            <v>Koprivničko-križevačka županija</v>
          </cell>
          <cell r="C2046"/>
        </row>
        <row r="2047">
          <cell r="B2047" t="str">
            <v>Bjelovarsko-bilogorska županija</v>
          </cell>
          <cell r="C2047"/>
        </row>
        <row r="2048">
          <cell r="B2048" t="str">
            <v>Primorsko-goranska županija</v>
          </cell>
          <cell r="C2048"/>
        </row>
        <row r="2049">
          <cell r="B2049" t="str">
            <v>Ličko-senjska županija</v>
          </cell>
          <cell r="C2049"/>
        </row>
        <row r="2050">
          <cell r="B2050" t="str">
            <v>Virovitičko-podravska županija</v>
          </cell>
          <cell r="C2050"/>
        </row>
        <row r="2051">
          <cell r="B2051" t="str">
            <v>Požeško-slavonska županija</v>
          </cell>
          <cell r="C2051"/>
        </row>
        <row r="2052">
          <cell r="B2052" t="str">
            <v>Brodsko-posavska županija</v>
          </cell>
          <cell r="C2052"/>
        </row>
        <row r="2053">
          <cell r="B2053" t="str">
            <v>Zadarska županija</v>
          </cell>
          <cell r="C2053"/>
        </row>
        <row r="2054">
          <cell r="B2054" t="str">
            <v>Osječko-baranjska županija</v>
          </cell>
          <cell r="C2054"/>
        </row>
        <row r="2055">
          <cell r="B2055" t="str">
            <v>Šibensko-kninska županija</v>
          </cell>
          <cell r="C2055"/>
        </row>
        <row r="2056">
          <cell r="B2056" t="str">
            <v>Vukovarsko-srijemska županija</v>
          </cell>
          <cell r="C2056"/>
        </row>
        <row r="2057">
          <cell r="B2057" t="str">
            <v>Splitsko-dalmatinska županija</v>
          </cell>
          <cell r="C2057"/>
        </row>
        <row r="2058">
          <cell r="B2058" t="str">
            <v>Istarska županija</v>
          </cell>
          <cell r="C2058"/>
        </row>
        <row r="2059">
          <cell r="B2059" t="str">
            <v>Dubrovačko-neretvanska županija</v>
          </cell>
          <cell r="C2059"/>
        </row>
        <row r="2060">
          <cell r="B2060" t="str">
            <v>Međimurska županija</v>
          </cell>
          <cell r="C2060"/>
        </row>
        <row r="2061">
          <cell r="B2061" t="str">
            <v>Grad Zagreb</v>
          </cell>
          <cell r="C2061"/>
        </row>
        <row r="2062">
          <cell r="B2062" t="str">
            <v>Artibonite</v>
          </cell>
          <cell r="C2062"/>
        </row>
        <row r="2063">
          <cell r="B2063" t="str">
            <v>Latibonit</v>
          </cell>
          <cell r="C2063"/>
        </row>
        <row r="2064">
          <cell r="B2064" t="str">
            <v>Centre</v>
          </cell>
          <cell r="C2064"/>
        </row>
        <row r="2065">
          <cell r="B2065" t="str">
            <v>Sant</v>
          </cell>
          <cell r="C2065"/>
        </row>
        <row r="2066">
          <cell r="B2066" t="str">
            <v>Grande’Anse</v>
          </cell>
          <cell r="C2066"/>
        </row>
        <row r="2067">
          <cell r="B2067" t="str">
            <v>Grandans</v>
          </cell>
          <cell r="C2067"/>
        </row>
        <row r="2068">
          <cell r="B2068" t="str">
            <v>Nord</v>
          </cell>
          <cell r="C2068"/>
        </row>
        <row r="2069">
          <cell r="B2069" t="str">
            <v>Nò</v>
          </cell>
          <cell r="C2069"/>
        </row>
        <row r="2070">
          <cell r="B2070" t="str">
            <v>Nord-Est</v>
          </cell>
          <cell r="C2070"/>
        </row>
        <row r="2071">
          <cell r="B2071" t="str">
            <v>Nòdès</v>
          </cell>
          <cell r="C2071"/>
        </row>
        <row r="2072">
          <cell r="B2072" t="str">
            <v>Nippes</v>
          </cell>
          <cell r="C2072"/>
        </row>
        <row r="2073">
          <cell r="B2073" t="str">
            <v>Nip</v>
          </cell>
          <cell r="C2073"/>
        </row>
        <row r="2074">
          <cell r="B2074" t="str">
            <v>Nord-Ouest</v>
          </cell>
          <cell r="C2074"/>
        </row>
        <row r="2075">
          <cell r="B2075" t="str">
            <v>Nòdwès</v>
          </cell>
          <cell r="C2075"/>
        </row>
        <row r="2076">
          <cell r="B2076" t="str">
            <v>Ouest</v>
          </cell>
          <cell r="C2076"/>
        </row>
        <row r="2077">
          <cell r="B2077" t="str">
            <v>Lwès</v>
          </cell>
          <cell r="C2077"/>
        </row>
        <row r="2078">
          <cell r="B2078" t="str">
            <v>Sud</v>
          </cell>
          <cell r="C2078"/>
        </row>
        <row r="2079">
          <cell r="B2079" t="str">
            <v>Sid</v>
          </cell>
          <cell r="C2079"/>
        </row>
        <row r="2080">
          <cell r="B2080" t="str">
            <v>Sud-Est</v>
          </cell>
          <cell r="C2080"/>
        </row>
        <row r="2081">
          <cell r="B2081" t="str">
            <v>Sidès</v>
          </cell>
          <cell r="C2081"/>
        </row>
        <row r="2082">
          <cell r="B2082" t="str">
            <v>Baranya</v>
          </cell>
          <cell r="C2082"/>
        </row>
        <row r="2083">
          <cell r="B2083" t="str">
            <v>Békés</v>
          </cell>
          <cell r="C2083"/>
        </row>
        <row r="2084">
          <cell r="B2084" t="str">
            <v>Bács-Kiskun</v>
          </cell>
          <cell r="C2084"/>
        </row>
        <row r="2085">
          <cell r="B2085" t="str">
            <v>Borsod-Abaúj-Zemplén</v>
          </cell>
          <cell r="C2085"/>
        </row>
        <row r="2086">
          <cell r="B2086" t="str">
            <v>Csongrád</v>
          </cell>
          <cell r="C2086"/>
        </row>
        <row r="2087">
          <cell r="B2087" t="str">
            <v>Fejér</v>
          </cell>
          <cell r="C2087"/>
        </row>
        <row r="2088">
          <cell r="B2088" t="str">
            <v>Győr-Moson-Sopron</v>
          </cell>
          <cell r="C2088"/>
        </row>
        <row r="2089">
          <cell r="B2089" t="str">
            <v>Hajdú-Bihar</v>
          </cell>
          <cell r="C2089"/>
        </row>
        <row r="2090">
          <cell r="B2090" t="str">
            <v>Heves</v>
          </cell>
          <cell r="C2090"/>
        </row>
        <row r="2091">
          <cell r="B2091" t="str">
            <v>Jász-Nagykun-Szolnok</v>
          </cell>
          <cell r="C2091"/>
        </row>
        <row r="2092">
          <cell r="B2092" t="str">
            <v>Komárom-Esztergom</v>
          </cell>
          <cell r="C2092"/>
        </row>
        <row r="2093">
          <cell r="B2093" t="str">
            <v>Nógrád</v>
          </cell>
          <cell r="C2093"/>
        </row>
        <row r="2094">
          <cell r="B2094" t="str">
            <v>Pest</v>
          </cell>
          <cell r="C2094"/>
        </row>
        <row r="2095">
          <cell r="B2095" t="str">
            <v>Somogy</v>
          </cell>
          <cell r="C2095"/>
        </row>
        <row r="2096">
          <cell r="B2096" t="str">
            <v>Szabolcs-Szatmár-Bereg</v>
          </cell>
          <cell r="C2096"/>
        </row>
        <row r="2097">
          <cell r="B2097" t="str">
            <v>Tolna</v>
          </cell>
          <cell r="C2097"/>
        </row>
        <row r="2098">
          <cell r="B2098" t="str">
            <v>Vas</v>
          </cell>
          <cell r="C2098"/>
        </row>
        <row r="2099">
          <cell r="B2099" t="str">
            <v>Veszprém</v>
          </cell>
          <cell r="C2099"/>
        </row>
        <row r="2100">
          <cell r="B2100" t="str">
            <v>Zala</v>
          </cell>
          <cell r="C2100"/>
        </row>
        <row r="2101">
          <cell r="B2101" t="str">
            <v>Békéscsaba</v>
          </cell>
          <cell r="C2101"/>
        </row>
        <row r="2102">
          <cell r="B2102" t="str">
            <v>Debrecen</v>
          </cell>
          <cell r="C2102"/>
        </row>
        <row r="2103">
          <cell r="B2103" t="str">
            <v>Dunaújváros</v>
          </cell>
          <cell r="C2103"/>
        </row>
        <row r="2104">
          <cell r="B2104" t="str">
            <v>Eger</v>
          </cell>
          <cell r="C2104"/>
        </row>
        <row r="2105">
          <cell r="B2105" t="str">
            <v>Érd</v>
          </cell>
          <cell r="C2105"/>
        </row>
        <row r="2106">
          <cell r="B2106" t="str">
            <v>Győr</v>
          </cell>
          <cell r="C2106"/>
        </row>
        <row r="2107">
          <cell r="B2107" t="str">
            <v>Hódmezővásárhely</v>
          </cell>
          <cell r="C2107"/>
        </row>
        <row r="2108">
          <cell r="B2108" t="str">
            <v>Kecskemét</v>
          </cell>
          <cell r="C2108"/>
        </row>
        <row r="2109">
          <cell r="B2109" t="str">
            <v>Kaposvár</v>
          </cell>
          <cell r="C2109"/>
        </row>
        <row r="2110">
          <cell r="B2110" t="str">
            <v>Miskolc</v>
          </cell>
          <cell r="C2110"/>
        </row>
        <row r="2111">
          <cell r="B2111" t="str">
            <v>Nagykanizsa</v>
          </cell>
          <cell r="C2111"/>
        </row>
        <row r="2112">
          <cell r="B2112" t="str">
            <v>Nyíregyháza</v>
          </cell>
          <cell r="C2112"/>
        </row>
        <row r="2113">
          <cell r="B2113" t="str">
            <v>Pécs</v>
          </cell>
          <cell r="C2113"/>
        </row>
        <row r="2114">
          <cell r="B2114" t="str">
            <v>Szeged</v>
          </cell>
          <cell r="C2114"/>
        </row>
        <row r="2115">
          <cell r="B2115" t="str">
            <v>Székesfehérvár</v>
          </cell>
          <cell r="C2115"/>
        </row>
        <row r="2116">
          <cell r="B2116" t="str">
            <v>Szombathely</v>
          </cell>
          <cell r="C2116"/>
        </row>
        <row r="2117">
          <cell r="B2117" t="str">
            <v>Szolnok</v>
          </cell>
          <cell r="C2117"/>
        </row>
        <row r="2118">
          <cell r="B2118" t="str">
            <v>Sopron</v>
          </cell>
          <cell r="C2118"/>
        </row>
        <row r="2119">
          <cell r="B2119" t="str">
            <v>Szekszárd</v>
          </cell>
          <cell r="C2119"/>
        </row>
        <row r="2120">
          <cell r="B2120" t="str">
            <v>Salgótarján</v>
          </cell>
          <cell r="C2120"/>
        </row>
        <row r="2121">
          <cell r="B2121" t="str">
            <v>Tatabánya</v>
          </cell>
          <cell r="C2121"/>
        </row>
        <row r="2122">
          <cell r="B2122" t="str">
            <v>Veszprém</v>
          </cell>
          <cell r="C2122"/>
        </row>
        <row r="2123">
          <cell r="B2123" t="str">
            <v>Zalaegerszeg</v>
          </cell>
          <cell r="C2123"/>
        </row>
        <row r="2124">
          <cell r="B2124" t="str">
            <v>Budapest</v>
          </cell>
          <cell r="C2124"/>
        </row>
        <row r="2125">
          <cell r="B2125" t="str">
            <v>Jawa</v>
          </cell>
          <cell r="C2125"/>
        </row>
        <row r="2126">
          <cell r="B2126" t="str">
            <v>Banten</v>
          </cell>
          <cell r="C2126"/>
        </row>
        <row r="2127">
          <cell r="B2127" t="str">
            <v>Jawa Barat</v>
          </cell>
          <cell r="C2127"/>
        </row>
        <row r="2128">
          <cell r="B2128" t="str">
            <v>Jawa Timur</v>
          </cell>
          <cell r="C2128"/>
        </row>
        <row r="2129">
          <cell r="B2129" t="str">
            <v>Jawa Tengah</v>
          </cell>
          <cell r="C2129"/>
        </row>
        <row r="2130">
          <cell r="B2130" t="str">
            <v>Yogyakarta</v>
          </cell>
          <cell r="C2130"/>
        </row>
        <row r="2131">
          <cell r="B2131" t="str">
            <v>Jakarta Raya</v>
          </cell>
          <cell r="C2131"/>
        </row>
        <row r="2132">
          <cell r="B2132" t="str">
            <v>Kalimantan</v>
          </cell>
          <cell r="C2132"/>
        </row>
        <row r="2133">
          <cell r="B2133" t="str">
            <v>Kalimantan Barat</v>
          </cell>
          <cell r="C2133"/>
        </row>
        <row r="2134">
          <cell r="B2134" t="str">
            <v>Kalimantan Timur</v>
          </cell>
          <cell r="C2134"/>
        </row>
        <row r="2135">
          <cell r="B2135" t="str">
            <v>Kalimantan Selatan</v>
          </cell>
          <cell r="C2135"/>
        </row>
        <row r="2136">
          <cell r="B2136" t="str">
            <v>Kalimantan Tengah</v>
          </cell>
          <cell r="C2136"/>
        </row>
        <row r="2137">
          <cell r="B2137" t="str">
            <v>Kalimantan Utara</v>
          </cell>
          <cell r="C2137"/>
        </row>
        <row r="2138">
          <cell r="B2138" t="str">
            <v>Maluku</v>
          </cell>
          <cell r="C2138"/>
        </row>
        <row r="2139">
          <cell r="B2139" t="str">
            <v>Maluku</v>
          </cell>
          <cell r="C2139"/>
        </row>
        <row r="2140">
          <cell r="B2140" t="str">
            <v>Maluku Utara</v>
          </cell>
          <cell r="C2140"/>
        </row>
        <row r="2141">
          <cell r="B2141" t="str">
            <v>Nusa Tenggara</v>
          </cell>
          <cell r="C2141"/>
        </row>
        <row r="2142">
          <cell r="B2142" t="str">
            <v>Bali</v>
          </cell>
          <cell r="C2142"/>
        </row>
        <row r="2143">
          <cell r="B2143" t="str">
            <v>Nusa Tenggara Barat</v>
          </cell>
          <cell r="C2143"/>
        </row>
        <row r="2144">
          <cell r="B2144" t="str">
            <v>Nusa Tenggara Timur</v>
          </cell>
          <cell r="C2144"/>
        </row>
        <row r="2145">
          <cell r="B2145" t="str">
            <v>Papua</v>
          </cell>
          <cell r="C2145"/>
        </row>
        <row r="2146">
          <cell r="B2146" t="str">
            <v>Papua</v>
          </cell>
          <cell r="C2146"/>
        </row>
        <row r="2147">
          <cell r="B2147" t="str">
            <v>Papua Barat</v>
          </cell>
          <cell r="C2147"/>
        </row>
        <row r="2148">
          <cell r="B2148" t="str">
            <v>Sulawesi</v>
          </cell>
          <cell r="C2148"/>
        </row>
        <row r="2149">
          <cell r="B2149" t="str">
            <v>Gorontalo</v>
          </cell>
          <cell r="C2149"/>
        </row>
        <row r="2150">
          <cell r="B2150" t="str">
            <v>Sulawesi Utara</v>
          </cell>
          <cell r="C2150"/>
        </row>
        <row r="2151">
          <cell r="B2151" t="str">
            <v>Sulawesi Tenggara</v>
          </cell>
          <cell r="C2151"/>
        </row>
        <row r="2152">
          <cell r="B2152" t="str">
            <v>Sulawesi Selatan</v>
          </cell>
          <cell r="C2152"/>
        </row>
        <row r="2153">
          <cell r="B2153" t="str">
            <v>Sulawesi Barat</v>
          </cell>
          <cell r="C2153"/>
        </row>
        <row r="2154">
          <cell r="B2154" t="str">
            <v>Sulawesi Tengah</v>
          </cell>
          <cell r="C2154"/>
        </row>
        <row r="2155">
          <cell r="B2155" t="str">
            <v>Sumatera</v>
          </cell>
          <cell r="C2155"/>
        </row>
        <row r="2156">
          <cell r="B2156" t="str">
            <v>Aceh</v>
          </cell>
          <cell r="C2156"/>
        </row>
        <row r="2157">
          <cell r="B2157" t="str">
            <v>Kepulauan Bangka Belitung</v>
          </cell>
          <cell r="C2157"/>
        </row>
        <row r="2158">
          <cell r="B2158" t="str">
            <v>Bengkulu</v>
          </cell>
          <cell r="C2158"/>
        </row>
        <row r="2159">
          <cell r="B2159" t="str">
            <v>Jambi</v>
          </cell>
          <cell r="C2159"/>
        </row>
        <row r="2160">
          <cell r="B2160" t="str">
            <v>Kepulauan Riau</v>
          </cell>
          <cell r="C2160"/>
        </row>
        <row r="2161">
          <cell r="B2161" t="str">
            <v>Lampung</v>
          </cell>
          <cell r="C2161"/>
        </row>
        <row r="2162">
          <cell r="B2162" t="str">
            <v>Riau</v>
          </cell>
          <cell r="C2162"/>
        </row>
        <row r="2163">
          <cell r="B2163" t="str">
            <v>Sumatera Barat</v>
          </cell>
          <cell r="C2163"/>
        </row>
        <row r="2164">
          <cell r="B2164" t="str">
            <v>Sumatera Selatan</v>
          </cell>
          <cell r="C2164"/>
        </row>
        <row r="2165">
          <cell r="B2165" t="str">
            <v>Sumatera Utara</v>
          </cell>
          <cell r="C2165"/>
        </row>
        <row r="2166">
          <cell r="B2166" t="str">
            <v>Connaught</v>
          </cell>
          <cell r="C2166"/>
        </row>
        <row r="2167">
          <cell r="B2167" t="str">
            <v>Connacht</v>
          </cell>
          <cell r="C2167"/>
        </row>
        <row r="2168">
          <cell r="B2168" t="str">
            <v>Galway</v>
          </cell>
          <cell r="C2168"/>
        </row>
        <row r="2169">
          <cell r="B2169" t="str">
            <v>Gaillimh</v>
          </cell>
          <cell r="C2169"/>
        </row>
        <row r="2170">
          <cell r="B2170" t="str">
            <v>Leitrim</v>
          </cell>
          <cell r="C2170"/>
        </row>
        <row r="2171">
          <cell r="B2171" t="str">
            <v>Liatroim</v>
          </cell>
          <cell r="C2171"/>
        </row>
        <row r="2172">
          <cell r="B2172" t="str">
            <v>Mayo</v>
          </cell>
          <cell r="C2172"/>
        </row>
        <row r="2173">
          <cell r="B2173" t="str">
            <v>Maigh Eo</v>
          </cell>
          <cell r="C2173"/>
        </row>
        <row r="2174">
          <cell r="B2174" t="str">
            <v>Roscommon</v>
          </cell>
          <cell r="C2174"/>
        </row>
        <row r="2175">
          <cell r="B2175" t="str">
            <v>Ros Comáin</v>
          </cell>
          <cell r="C2175"/>
        </row>
        <row r="2176">
          <cell r="B2176" t="str">
            <v>Sligo</v>
          </cell>
          <cell r="C2176"/>
        </row>
        <row r="2177">
          <cell r="B2177" t="str">
            <v>Sligeach</v>
          </cell>
          <cell r="C2177"/>
        </row>
        <row r="2178">
          <cell r="B2178" t="str">
            <v>Leinster</v>
          </cell>
          <cell r="C2178"/>
        </row>
        <row r="2179">
          <cell r="B2179" t="str">
            <v>Laighin</v>
          </cell>
          <cell r="C2179"/>
        </row>
        <row r="2180">
          <cell r="B2180" t="str">
            <v>Carlow</v>
          </cell>
          <cell r="C2180"/>
        </row>
        <row r="2181">
          <cell r="B2181" t="str">
            <v>Ceatharlach</v>
          </cell>
          <cell r="C2181"/>
        </row>
        <row r="2182">
          <cell r="B2182" t="str">
            <v>Dublin</v>
          </cell>
          <cell r="C2182"/>
        </row>
        <row r="2183">
          <cell r="B2183" t="str">
            <v>Baile Átha Cliath</v>
          </cell>
          <cell r="C2183"/>
        </row>
        <row r="2184">
          <cell r="B2184" t="str">
            <v>Kildare</v>
          </cell>
          <cell r="C2184"/>
        </row>
        <row r="2185">
          <cell r="B2185" t="str">
            <v>Cill Dara</v>
          </cell>
          <cell r="C2185"/>
        </row>
        <row r="2186">
          <cell r="B2186" t="str">
            <v>Kilkenny</v>
          </cell>
          <cell r="C2186"/>
        </row>
        <row r="2187">
          <cell r="B2187" t="str">
            <v>Cill Chainnigh</v>
          </cell>
          <cell r="C2187"/>
        </row>
        <row r="2188">
          <cell r="B2188" t="str">
            <v>Longford</v>
          </cell>
          <cell r="C2188"/>
        </row>
        <row r="2189">
          <cell r="B2189" t="str">
            <v>An Longfort</v>
          </cell>
          <cell r="C2189"/>
        </row>
        <row r="2190">
          <cell r="B2190" t="str">
            <v>Louth</v>
          </cell>
          <cell r="C2190"/>
        </row>
        <row r="2191">
          <cell r="B2191" t="str">
            <v>Lú</v>
          </cell>
          <cell r="C2191"/>
        </row>
        <row r="2192">
          <cell r="B2192" t="str">
            <v>Laois</v>
          </cell>
          <cell r="C2192"/>
        </row>
        <row r="2193">
          <cell r="B2193" t="str">
            <v>Laois</v>
          </cell>
          <cell r="C2193"/>
        </row>
        <row r="2194">
          <cell r="B2194" t="str">
            <v>Meath</v>
          </cell>
          <cell r="C2194"/>
        </row>
        <row r="2195">
          <cell r="B2195" t="str">
            <v>An Mhí</v>
          </cell>
          <cell r="C2195"/>
        </row>
        <row r="2196">
          <cell r="B2196" t="str">
            <v>Offaly</v>
          </cell>
          <cell r="C2196"/>
        </row>
        <row r="2197">
          <cell r="B2197" t="str">
            <v>Uíbh Fhailí</v>
          </cell>
          <cell r="C2197"/>
        </row>
        <row r="2198">
          <cell r="B2198" t="str">
            <v>Westmeath</v>
          </cell>
          <cell r="C2198"/>
        </row>
        <row r="2199">
          <cell r="B2199" t="str">
            <v>An Iarmhí</v>
          </cell>
          <cell r="C2199"/>
        </row>
        <row r="2200">
          <cell r="B2200" t="str">
            <v>Wicklow</v>
          </cell>
          <cell r="C2200"/>
        </row>
        <row r="2201">
          <cell r="B2201" t="str">
            <v>Cill Mhantáin</v>
          </cell>
          <cell r="C2201"/>
        </row>
        <row r="2202">
          <cell r="B2202" t="str">
            <v>Wexford</v>
          </cell>
          <cell r="C2202"/>
        </row>
        <row r="2203">
          <cell r="B2203" t="str">
            <v>Loch Garman</v>
          </cell>
          <cell r="C2203"/>
        </row>
        <row r="2204">
          <cell r="B2204" t="str">
            <v>Munster</v>
          </cell>
          <cell r="C2204"/>
        </row>
        <row r="2205">
          <cell r="B2205" t="str">
            <v>An Mhumhain</v>
          </cell>
          <cell r="C2205"/>
        </row>
        <row r="2206">
          <cell r="B2206" t="str">
            <v>Clare</v>
          </cell>
          <cell r="C2206"/>
        </row>
        <row r="2207">
          <cell r="B2207" t="str">
            <v>An Clár</v>
          </cell>
          <cell r="C2207"/>
        </row>
        <row r="2208">
          <cell r="B2208" t="str">
            <v>Cork</v>
          </cell>
          <cell r="C2208"/>
        </row>
        <row r="2209">
          <cell r="B2209" t="str">
            <v>Corcaigh</v>
          </cell>
          <cell r="C2209"/>
        </row>
        <row r="2210">
          <cell r="B2210" t="str">
            <v>Kerry</v>
          </cell>
          <cell r="C2210"/>
        </row>
        <row r="2211">
          <cell r="B2211" t="str">
            <v>Ciarraí</v>
          </cell>
          <cell r="C2211"/>
        </row>
        <row r="2212">
          <cell r="B2212" t="str">
            <v>Limerick</v>
          </cell>
          <cell r="C2212"/>
        </row>
        <row r="2213">
          <cell r="B2213" t="str">
            <v>Luimneach</v>
          </cell>
          <cell r="C2213"/>
        </row>
        <row r="2214">
          <cell r="B2214" t="str">
            <v>Tipperary</v>
          </cell>
          <cell r="C2214"/>
        </row>
        <row r="2215">
          <cell r="B2215" t="str">
            <v>Tiobraid Árann</v>
          </cell>
          <cell r="C2215"/>
        </row>
        <row r="2216">
          <cell r="B2216" t="str">
            <v>Waterford</v>
          </cell>
          <cell r="C2216"/>
        </row>
        <row r="2217">
          <cell r="B2217" t="str">
            <v>Port Láirge</v>
          </cell>
          <cell r="C2217"/>
        </row>
        <row r="2218">
          <cell r="B2218" t="str">
            <v>Ulster</v>
          </cell>
          <cell r="C2218"/>
        </row>
        <row r="2219">
          <cell r="B2219" t="str">
            <v>Ulaidh</v>
          </cell>
          <cell r="C2219"/>
        </row>
        <row r="2220">
          <cell r="B2220" t="str">
            <v>Cavan</v>
          </cell>
          <cell r="C2220"/>
        </row>
        <row r="2221">
          <cell r="B2221" t="str">
            <v>An Cabhán</v>
          </cell>
          <cell r="C2221"/>
        </row>
        <row r="2222">
          <cell r="B2222" t="str">
            <v>Donegal</v>
          </cell>
          <cell r="C2222"/>
        </row>
        <row r="2223">
          <cell r="B2223" t="str">
            <v>Dún na nGall</v>
          </cell>
          <cell r="C2223"/>
        </row>
        <row r="2224">
          <cell r="B2224" t="str">
            <v>Monaghan</v>
          </cell>
          <cell r="C2224"/>
        </row>
        <row r="2225">
          <cell r="B2225" t="str">
            <v>Muineachán</v>
          </cell>
          <cell r="C2225"/>
        </row>
        <row r="2226">
          <cell r="B2226" t="str">
            <v>Al Janūbī</v>
          </cell>
          <cell r="C2226"/>
        </row>
        <row r="2227">
          <cell r="B2227" t="str">
            <v>HaDarom</v>
          </cell>
          <cell r="C2227"/>
        </row>
        <row r="2228">
          <cell r="B2228" t="str">
            <v>Ḩayfā</v>
          </cell>
          <cell r="C2228"/>
        </row>
        <row r="2229">
          <cell r="B2229" t="str">
            <v>H̱efa</v>
          </cell>
          <cell r="C2229"/>
        </row>
        <row r="2230">
          <cell r="B2230" t="str">
            <v>Al Quds</v>
          </cell>
          <cell r="C2230"/>
        </row>
        <row r="2231">
          <cell r="B2231" t="str">
            <v>Yerushalayim</v>
          </cell>
          <cell r="C2231"/>
        </row>
        <row r="2232">
          <cell r="B2232" t="str">
            <v>Al Awsaţ</v>
          </cell>
          <cell r="C2232"/>
        </row>
        <row r="2233">
          <cell r="B2233" t="str">
            <v>HaMerkaz</v>
          </cell>
          <cell r="C2233"/>
        </row>
        <row r="2234">
          <cell r="B2234" t="str">
            <v>Tall Abīb</v>
          </cell>
          <cell r="C2234"/>
        </row>
        <row r="2235">
          <cell r="B2235" t="str">
            <v>Tel Aviv</v>
          </cell>
          <cell r="C2235"/>
        </row>
        <row r="2236">
          <cell r="B2236" t="str">
            <v>Ash Shamālī</v>
          </cell>
          <cell r="C2236"/>
        </row>
        <row r="2237">
          <cell r="B2237" t="str">
            <v>HaTsafon</v>
          </cell>
          <cell r="C2237"/>
        </row>
        <row r="2238">
          <cell r="B2238" t="str">
            <v>Andaman and Nicobar Islands</v>
          </cell>
          <cell r="C2238"/>
        </row>
        <row r="2239">
          <cell r="B2239" t="str">
            <v>Chandīgarh</v>
          </cell>
          <cell r="C2239"/>
        </row>
        <row r="2240">
          <cell r="B2240" t="str">
            <v>Dādra and Nagar Haveli and Damān and Diu</v>
          </cell>
          <cell r="C2240"/>
        </row>
        <row r="2241">
          <cell r="B2241" t="str">
            <v>Delhi</v>
          </cell>
          <cell r="C2241"/>
        </row>
        <row r="2242">
          <cell r="B2242" t="str">
            <v>Jammu and Kashmīr</v>
          </cell>
          <cell r="C2242"/>
        </row>
        <row r="2243">
          <cell r="B2243" t="str">
            <v>Ladākh</v>
          </cell>
          <cell r="C2243"/>
        </row>
        <row r="2244">
          <cell r="B2244" t="str">
            <v>Lakshadweep</v>
          </cell>
          <cell r="C2244"/>
        </row>
        <row r="2245">
          <cell r="B2245" t="str">
            <v>Puducherry</v>
          </cell>
          <cell r="C2245"/>
        </row>
        <row r="2246">
          <cell r="B2246" t="str">
            <v>Andhra Pradesh</v>
          </cell>
          <cell r="C2246"/>
        </row>
        <row r="2247">
          <cell r="B2247" t="str">
            <v>Arunāchal Pradesh</v>
          </cell>
          <cell r="C2247"/>
        </row>
        <row r="2248">
          <cell r="B2248" t="str">
            <v>Assam</v>
          </cell>
          <cell r="C2248"/>
        </row>
        <row r="2249">
          <cell r="B2249" t="str">
            <v>Bihār</v>
          </cell>
          <cell r="C2249"/>
        </row>
        <row r="2250">
          <cell r="B2250" t="str">
            <v>Chhattīsgarh</v>
          </cell>
          <cell r="C2250"/>
        </row>
        <row r="2251">
          <cell r="B2251" t="str">
            <v>Goa</v>
          </cell>
          <cell r="C2251"/>
        </row>
        <row r="2252">
          <cell r="B2252" t="str">
            <v>Gujarāt</v>
          </cell>
          <cell r="C2252"/>
        </row>
        <row r="2253">
          <cell r="B2253" t="str">
            <v>Himāchal Pradesh</v>
          </cell>
          <cell r="C2253"/>
        </row>
        <row r="2254">
          <cell r="B2254" t="str">
            <v>Haryāna</v>
          </cell>
          <cell r="C2254"/>
        </row>
        <row r="2255">
          <cell r="B2255" t="str">
            <v>Jhārkhand</v>
          </cell>
          <cell r="C2255"/>
        </row>
        <row r="2256">
          <cell r="B2256" t="str">
            <v>Karnātaka</v>
          </cell>
          <cell r="C2256"/>
        </row>
        <row r="2257">
          <cell r="B2257" t="str">
            <v>Kerala</v>
          </cell>
          <cell r="C2257"/>
        </row>
        <row r="2258">
          <cell r="B2258" t="str">
            <v>Mahārāshtra</v>
          </cell>
          <cell r="C2258"/>
        </row>
        <row r="2259">
          <cell r="B2259" t="str">
            <v>Meghālaya</v>
          </cell>
          <cell r="C2259"/>
        </row>
        <row r="2260">
          <cell r="B2260" t="str">
            <v>Manipur</v>
          </cell>
          <cell r="C2260"/>
        </row>
        <row r="2261">
          <cell r="B2261" t="str">
            <v>Madhya Pradesh</v>
          </cell>
          <cell r="C2261"/>
        </row>
        <row r="2262">
          <cell r="B2262" t="str">
            <v>Mizoram</v>
          </cell>
          <cell r="C2262"/>
        </row>
        <row r="2263">
          <cell r="B2263" t="str">
            <v>Nāgāland</v>
          </cell>
          <cell r="C2263"/>
        </row>
        <row r="2264">
          <cell r="B2264" t="str">
            <v>Odisha</v>
          </cell>
          <cell r="C2264"/>
        </row>
        <row r="2265">
          <cell r="B2265" t="str">
            <v>Punjab</v>
          </cell>
          <cell r="C2265"/>
        </row>
        <row r="2266">
          <cell r="B2266" t="str">
            <v>Rājasthān</v>
          </cell>
          <cell r="C2266"/>
        </row>
        <row r="2267">
          <cell r="B2267" t="str">
            <v>Sikkim</v>
          </cell>
          <cell r="C2267"/>
        </row>
        <row r="2268">
          <cell r="B2268" t="str">
            <v>Telangāna</v>
          </cell>
          <cell r="C2268"/>
        </row>
        <row r="2269">
          <cell r="B2269" t="str">
            <v>Tamil Nādu</v>
          </cell>
          <cell r="C2269"/>
        </row>
        <row r="2270">
          <cell r="B2270" t="str">
            <v>Tripura</v>
          </cell>
          <cell r="C2270"/>
        </row>
        <row r="2271">
          <cell r="B2271" t="str">
            <v>Uttar Pradesh</v>
          </cell>
          <cell r="C2271"/>
        </row>
        <row r="2272">
          <cell r="B2272" t="str">
            <v>Uttarākhand</v>
          </cell>
          <cell r="C2272"/>
        </row>
        <row r="2273">
          <cell r="B2273" t="str">
            <v>West Bengal</v>
          </cell>
          <cell r="C2273"/>
        </row>
        <row r="2274">
          <cell r="B2274" t="str">
            <v>Al Anbār</v>
          </cell>
          <cell r="C2274"/>
        </row>
        <row r="2275">
          <cell r="B2275" t="str">
            <v>Arbīl</v>
          </cell>
          <cell r="C2275"/>
        </row>
        <row r="2276">
          <cell r="B2276" t="str">
            <v>Hewlêr</v>
          </cell>
          <cell r="C2276"/>
        </row>
        <row r="2277">
          <cell r="B2277" t="str">
            <v>Al Başrah</v>
          </cell>
          <cell r="C2277"/>
        </row>
        <row r="2278">
          <cell r="B2278" t="str">
            <v>Bābil</v>
          </cell>
          <cell r="C2278"/>
        </row>
        <row r="2279">
          <cell r="B2279" t="str">
            <v>Baghdād</v>
          </cell>
          <cell r="C2279"/>
        </row>
        <row r="2280">
          <cell r="B2280" t="str">
            <v>Dahūk</v>
          </cell>
          <cell r="C2280"/>
        </row>
        <row r="2281">
          <cell r="B2281" t="str">
            <v>Dihok</v>
          </cell>
          <cell r="C2281"/>
        </row>
        <row r="2282">
          <cell r="B2282" t="str">
            <v>Diyālá</v>
          </cell>
          <cell r="C2282"/>
        </row>
        <row r="2283">
          <cell r="B2283" t="str">
            <v>Dhī Qār</v>
          </cell>
          <cell r="C2283"/>
        </row>
        <row r="2284">
          <cell r="B2284" t="str">
            <v>Karbalā’</v>
          </cell>
          <cell r="C2284"/>
        </row>
        <row r="2285">
          <cell r="B2285" t="str">
            <v>Kirkūk</v>
          </cell>
          <cell r="C2285"/>
        </row>
        <row r="2286">
          <cell r="B2286" t="str">
            <v>Maysān</v>
          </cell>
          <cell r="C2286"/>
        </row>
        <row r="2287">
          <cell r="B2287" t="str">
            <v>Al Muthanná</v>
          </cell>
          <cell r="C2287"/>
        </row>
        <row r="2288">
          <cell r="B2288" t="str">
            <v>An Najaf</v>
          </cell>
          <cell r="C2288"/>
        </row>
        <row r="2289">
          <cell r="B2289" t="str">
            <v>Nīnawá</v>
          </cell>
          <cell r="C2289"/>
        </row>
        <row r="2290">
          <cell r="B2290" t="str">
            <v>Al Qādisīyah</v>
          </cell>
          <cell r="C2290"/>
        </row>
        <row r="2291">
          <cell r="B2291" t="str">
            <v>Şalāḩ ad Dīn</v>
          </cell>
          <cell r="C2291"/>
        </row>
        <row r="2292">
          <cell r="B2292" t="str">
            <v>As Sulaymānīyah</v>
          </cell>
          <cell r="C2292"/>
        </row>
        <row r="2293">
          <cell r="B2293" t="str">
            <v>Slêmanî</v>
          </cell>
          <cell r="C2293"/>
        </row>
        <row r="2294">
          <cell r="B2294" t="str">
            <v>Wāsiţ</v>
          </cell>
          <cell r="C2294"/>
        </row>
        <row r="2295">
          <cell r="B2295" t="str">
            <v>Āz̄ārbāyjān-e Shārqī</v>
          </cell>
          <cell r="C2295"/>
        </row>
        <row r="2296">
          <cell r="B2296" t="str">
            <v>Āz̄ārbāyjān-e Ghārbī</v>
          </cell>
          <cell r="C2296"/>
        </row>
        <row r="2297">
          <cell r="B2297" t="str">
            <v>Ardabīl</v>
          </cell>
          <cell r="C2297"/>
        </row>
        <row r="2298">
          <cell r="B2298" t="str">
            <v>Eşfahān</v>
          </cell>
          <cell r="C2298"/>
        </row>
        <row r="2299">
          <cell r="B2299" t="str">
            <v>Īlām</v>
          </cell>
          <cell r="C2299"/>
        </row>
        <row r="2300">
          <cell r="B2300" t="str">
            <v>Būshehr</v>
          </cell>
          <cell r="C2300"/>
        </row>
        <row r="2301">
          <cell r="B2301" t="str">
            <v>Tehrān</v>
          </cell>
          <cell r="C2301"/>
        </row>
        <row r="2302">
          <cell r="B2302" t="str">
            <v>Chahār Maḩāl va Bakhtīārī</v>
          </cell>
          <cell r="C2302"/>
        </row>
        <row r="2303">
          <cell r="B2303" t="str">
            <v>Khūzestān</v>
          </cell>
          <cell r="C2303"/>
        </row>
        <row r="2304">
          <cell r="B2304" t="str">
            <v>Zanjān</v>
          </cell>
          <cell r="C2304"/>
        </row>
        <row r="2305">
          <cell r="B2305" t="str">
            <v>Semnān</v>
          </cell>
          <cell r="C2305"/>
        </row>
        <row r="2306">
          <cell r="B2306" t="str">
            <v>Sīstān va Balūchestān</v>
          </cell>
          <cell r="C2306"/>
        </row>
        <row r="2307">
          <cell r="B2307" t="str">
            <v>Fārs</v>
          </cell>
          <cell r="C2307"/>
        </row>
        <row r="2308">
          <cell r="B2308" t="str">
            <v>Kermān</v>
          </cell>
          <cell r="C2308"/>
        </row>
        <row r="2309">
          <cell r="B2309" t="str">
            <v>Kordestān</v>
          </cell>
          <cell r="C2309"/>
        </row>
        <row r="2310">
          <cell r="B2310" t="str">
            <v>Kermānshāh</v>
          </cell>
          <cell r="C2310"/>
        </row>
        <row r="2311">
          <cell r="B2311" t="str">
            <v>Kohgīlūyeh va Bowyer Aḩmad</v>
          </cell>
          <cell r="C2311"/>
        </row>
        <row r="2312">
          <cell r="B2312" t="str">
            <v>Gīlān</v>
          </cell>
          <cell r="C2312"/>
        </row>
        <row r="2313">
          <cell r="B2313" t="str">
            <v>Lorestān</v>
          </cell>
          <cell r="C2313"/>
        </row>
        <row r="2314">
          <cell r="B2314" t="str">
            <v>Māzandarān</v>
          </cell>
          <cell r="C2314"/>
        </row>
        <row r="2315">
          <cell r="B2315" t="str">
            <v>Markazī</v>
          </cell>
          <cell r="C2315"/>
        </row>
        <row r="2316">
          <cell r="B2316" t="str">
            <v>Hormozgān</v>
          </cell>
          <cell r="C2316"/>
        </row>
        <row r="2317">
          <cell r="B2317" t="str">
            <v>Hamadān</v>
          </cell>
          <cell r="C2317"/>
        </row>
        <row r="2318">
          <cell r="B2318" t="str">
            <v>Yazd</v>
          </cell>
          <cell r="C2318"/>
        </row>
        <row r="2319">
          <cell r="B2319" t="str">
            <v>Qom</v>
          </cell>
          <cell r="C2319"/>
        </row>
        <row r="2320">
          <cell r="B2320" t="str">
            <v>Golestān</v>
          </cell>
          <cell r="C2320"/>
        </row>
        <row r="2321">
          <cell r="B2321" t="str">
            <v>Qazvīn</v>
          </cell>
          <cell r="C2321"/>
        </row>
        <row r="2322">
          <cell r="B2322" t="str">
            <v>Khorāsān-e Jonūbī</v>
          </cell>
          <cell r="C2322"/>
        </row>
        <row r="2323">
          <cell r="B2323" t="str">
            <v>Khorāsān-e Raẕavī</v>
          </cell>
          <cell r="C2323"/>
        </row>
        <row r="2324">
          <cell r="B2324" t="str">
            <v>Khorāsān-e Shomālī</v>
          </cell>
          <cell r="C2324"/>
        </row>
        <row r="2325">
          <cell r="B2325" t="str">
            <v>Alborz</v>
          </cell>
          <cell r="C2325"/>
        </row>
        <row r="2326">
          <cell r="B2326" t="str">
            <v>Höfuðborgarsvæði</v>
          </cell>
          <cell r="C2326"/>
        </row>
        <row r="2327">
          <cell r="B2327" t="str">
            <v>Suðurnes</v>
          </cell>
          <cell r="C2327"/>
        </row>
        <row r="2328">
          <cell r="B2328" t="str">
            <v>Vesturland</v>
          </cell>
          <cell r="C2328"/>
        </row>
        <row r="2329">
          <cell r="B2329" t="str">
            <v>Vestfirðir</v>
          </cell>
          <cell r="C2329"/>
        </row>
        <row r="2330">
          <cell r="B2330" t="str">
            <v>Norðurland vestra</v>
          </cell>
          <cell r="C2330"/>
        </row>
        <row r="2331">
          <cell r="B2331" t="str">
            <v>Norðurland eystra</v>
          </cell>
          <cell r="C2331"/>
        </row>
        <row r="2332">
          <cell r="B2332" t="str">
            <v>Austurland</v>
          </cell>
          <cell r="C2332"/>
        </row>
        <row r="2333">
          <cell r="B2333" t="str">
            <v>Suðurland</v>
          </cell>
          <cell r="C2333"/>
        </row>
        <row r="2334">
          <cell r="B2334" t="str">
            <v>Piemonte</v>
          </cell>
          <cell r="C2334"/>
        </row>
        <row r="2335">
          <cell r="B2335" t="str">
            <v>Alessandria</v>
          </cell>
          <cell r="C2335"/>
        </row>
        <row r="2336">
          <cell r="B2336" t="str">
            <v>Asti</v>
          </cell>
          <cell r="C2336"/>
        </row>
        <row r="2337">
          <cell r="B2337" t="str">
            <v>Biella</v>
          </cell>
          <cell r="C2337"/>
        </row>
        <row r="2338">
          <cell r="B2338" t="str">
            <v>Cuneo</v>
          </cell>
          <cell r="C2338"/>
        </row>
        <row r="2339">
          <cell r="B2339" t="str">
            <v>Novara</v>
          </cell>
          <cell r="C2339"/>
        </row>
        <row r="2340">
          <cell r="B2340" t="str">
            <v>Verbano-Cusio-Ossola</v>
          </cell>
          <cell r="C2340"/>
        </row>
        <row r="2341">
          <cell r="B2341" t="str">
            <v>Vercelli</v>
          </cell>
          <cell r="C2341"/>
        </row>
        <row r="2342">
          <cell r="B2342" t="str">
            <v>Torino</v>
          </cell>
          <cell r="C2342"/>
        </row>
        <row r="2343">
          <cell r="B2343" t="str">
            <v>Lombardia</v>
          </cell>
          <cell r="C2343"/>
        </row>
        <row r="2344">
          <cell r="B2344" t="str">
            <v>Bergamo</v>
          </cell>
          <cell r="C2344"/>
        </row>
        <row r="2345">
          <cell r="B2345" t="str">
            <v>Brescia</v>
          </cell>
          <cell r="C2345"/>
        </row>
        <row r="2346">
          <cell r="B2346" t="str">
            <v>Como</v>
          </cell>
          <cell r="C2346"/>
        </row>
        <row r="2347">
          <cell r="B2347" t="str">
            <v>Cremona</v>
          </cell>
          <cell r="C2347"/>
        </row>
        <row r="2348">
          <cell r="B2348" t="str">
            <v>Lecco</v>
          </cell>
          <cell r="C2348"/>
        </row>
        <row r="2349">
          <cell r="B2349" t="str">
            <v>Lodi</v>
          </cell>
          <cell r="C2349"/>
        </row>
        <row r="2350">
          <cell r="B2350" t="str">
            <v>Monza e Brianza</v>
          </cell>
          <cell r="C2350"/>
        </row>
        <row r="2351">
          <cell r="B2351" t="str">
            <v>Mantova</v>
          </cell>
          <cell r="C2351"/>
        </row>
        <row r="2352">
          <cell r="B2352" t="str">
            <v>Pavia</v>
          </cell>
          <cell r="C2352"/>
        </row>
        <row r="2353">
          <cell r="B2353" t="str">
            <v>Sondrio</v>
          </cell>
          <cell r="C2353"/>
        </row>
        <row r="2354">
          <cell r="B2354" t="str">
            <v>Varese</v>
          </cell>
          <cell r="C2354"/>
        </row>
        <row r="2355">
          <cell r="B2355" t="str">
            <v>Milano</v>
          </cell>
          <cell r="C2355"/>
        </row>
        <row r="2356">
          <cell r="B2356" t="str">
            <v>Veneto</v>
          </cell>
          <cell r="C2356"/>
        </row>
        <row r="2357">
          <cell r="B2357" t="str">
            <v>Belluno</v>
          </cell>
          <cell r="C2357"/>
        </row>
        <row r="2358">
          <cell r="B2358" t="str">
            <v>Padova</v>
          </cell>
          <cell r="C2358"/>
        </row>
        <row r="2359">
          <cell r="B2359" t="str">
            <v>Rovigo</v>
          </cell>
          <cell r="C2359"/>
        </row>
        <row r="2360">
          <cell r="B2360" t="str">
            <v>Treviso</v>
          </cell>
          <cell r="C2360"/>
        </row>
        <row r="2361">
          <cell r="B2361" t="str">
            <v>Vicenza</v>
          </cell>
          <cell r="C2361"/>
        </row>
        <row r="2362">
          <cell r="B2362" t="str">
            <v>Verona</v>
          </cell>
          <cell r="C2362"/>
        </row>
        <row r="2363">
          <cell r="B2363" t="str">
            <v>Venezia</v>
          </cell>
          <cell r="C2363"/>
        </row>
        <row r="2364">
          <cell r="B2364" t="str">
            <v>Liguria</v>
          </cell>
          <cell r="C2364"/>
        </row>
        <row r="2365">
          <cell r="B2365" t="str">
            <v>Imperia</v>
          </cell>
          <cell r="C2365"/>
        </row>
        <row r="2366">
          <cell r="B2366" t="str">
            <v>La Spezia</v>
          </cell>
          <cell r="C2366"/>
        </row>
        <row r="2367">
          <cell r="B2367" t="str">
            <v>Savona</v>
          </cell>
          <cell r="C2367"/>
        </row>
        <row r="2368">
          <cell r="B2368" t="str">
            <v>Genova</v>
          </cell>
          <cell r="C2368"/>
        </row>
        <row r="2369">
          <cell r="B2369" t="str">
            <v>Emilia-Romagna</v>
          </cell>
          <cell r="C2369"/>
        </row>
        <row r="2370">
          <cell r="B2370" t="str">
            <v>Forlì-Cesena</v>
          </cell>
          <cell r="C2370"/>
        </row>
        <row r="2371">
          <cell r="B2371" t="str">
            <v>Ferrara</v>
          </cell>
          <cell r="C2371"/>
        </row>
        <row r="2372">
          <cell r="B2372" t="str">
            <v>Modena</v>
          </cell>
          <cell r="C2372"/>
        </row>
        <row r="2373">
          <cell r="B2373" t="str">
            <v>Piacenza</v>
          </cell>
          <cell r="C2373"/>
        </row>
        <row r="2374">
          <cell r="B2374" t="str">
            <v>Parma</v>
          </cell>
          <cell r="C2374"/>
        </row>
        <row r="2375">
          <cell r="B2375" t="str">
            <v>Ravenna</v>
          </cell>
          <cell r="C2375"/>
        </row>
        <row r="2376">
          <cell r="B2376" t="str">
            <v>Reggio Emilia</v>
          </cell>
          <cell r="C2376"/>
        </row>
        <row r="2377">
          <cell r="B2377" t="str">
            <v>Rimini</v>
          </cell>
          <cell r="C2377"/>
        </row>
        <row r="2378">
          <cell r="B2378" t="str">
            <v>Bologna</v>
          </cell>
          <cell r="C2378"/>
        </row>
        <row r="2379">
          <cell r="B2379" t="str">
            <v>Toscana</v>
          </cell>
          <cell r="C2379"/>
        </row>
        <row r="2380">
          <cell r="B2380" t="str">
            <v>Arezzo</v>
          </cell>
          <cell r="C2380"/>
        </row>
        <row r="2381">
          <cell r="B2381" t="str">
            <v>Grosseto</v>
          </cell>
          <cell r="C2381"/>
        </row>
        <row r="2382">
          <cell r="B2382" t="str">
            <v>Livorno</v>
          </cell>
          <cell r="C2382"/>
        </row>
        <row r="2383">
          <cell r="B2383" t="str">
            <v>Lucca</v>
          </cell>
          <cell r="C2383"/>
        </row>
        <row r="2384">
          <cell r="B2384" t="str">
            <v>Massa-Carrara</v>
          </cell>
          <cell r="C2384"/>
        </row>
        <row r="2385">
          <cell r="B2385" t="str">
            <v>Pisa</v>
          </cell>
          <cell r="C2385"/>
        </row>
        <row r="2386">
          <cell r="B2386" t="str">
            <v>Prato</v>
          </cell>
          <cell r="C2386"/>
        </row>
        <row r="2387">
          <cell r="B2387" t="str">
            <v>Pistoia</v>
          </cell>
          <cell r="C2387"/>
        </row>
        <row r="2388">
          <cell r="B2388" t="str">
            <v>Siena</v>
          </cell>
          <cell r="C2388"/>
        </row>
        <row r="2389">
          <cell r="B2389" t="str">
            <v>Firenze</v>
          </cell>
          <cell r="C2389"/>
        </row>
        <row r="2390">
          <cell r="B2390" t="str">
            <v>Umbria</v>
          </cell>
          <cell r="C2390"/>
        </row>
        <row r="2391">
          <cell r="B2391" t="str">
            <v>Perugia</v>
          </cell>
          <cell r="C2391"/>
        </row>
        <row r="2392">
          <cell r="B2392" t="str">
            <v>Terni</v>
          </cell>
          <cell r="C2392"/>
        </row>
        <row r="2393">
          <cell r="B2393" t="str">
            <v>Marche</v>
          </cell>
          <cell r="C2393"/>
        </row>
        <row r="2394">
          <cell r="B2394" t="str">
            <v>Ancona</v>
          </cell>
          <cell r="C2394"/>
        </row>
        <row r="2395">
          <cell r="B2395" t="str">
            <v>Ascoli Piceno</v>
          </cell>
          <cell r="C2395"/>
        </row>
        <row r="2396">
          <cell r="B2396" t="str">
            <v>Fermo</v>
          </cell>
          <cell r="C2396"/>
        </row>
        <row r="2397">
          <cell r="B2397" t="str">
            <v>Macerata</v>
          </cell>
          <cell r="C2397"/>
        </row>
        <row r="2398">
          <cell r="B2398" t="str">
            <v>Pesaro e Urbino</v>
          </cell>
          <cell r="C2398"/>
        </row>
        <row r="2399">
          <cell r="B2399" t="str">
            <v>Lazio</v>
          </cell>
          <cell r="C2399"/>
        </row>
        <row r="2400">
          <cell r="B2400" t="str">
            <v>Frosinone</v>
          </cell>
          <cell r="C2400"/>
        </row>
        <row r="2401">
          <cell r="B2401" t="str">
            <v>Latina</v>
          </cell>
          <cell r="C2401"/>
        </row>
        <row r="2402">
          <cell r="B2402" t="str">
            <v>Rieti</v>
          </cell>
          <cell r="C2402"/>
        </row>
        <row r="2403">
          <cell r="B2403" t="str">
            <v>Viterbo</v>
          </cell>
          <cell r="C2403"/>
        </row>
        <row r="2404">
          <cell r="B2404" t="str">
            <v>Roma</v>
          </cell>
          <cell r="C2404"/>
        </row>
        <row r="2405">
          <cell r="B2405" t="str">
            <v>Abruzzo</v>
          </cell>
          <cell r="C2405"/>
        </row>
        <row r="2406">
          <cell r="B2406" t="str">
            <v>L'Aquila</v>
          </cell>
          <cell r="C2406"/>
        </row>
        <row r="2407">
          <cell r="B2407" t="str">
            <v>Chieti</v>
          </cell>
          <cell r="C2407"/>
        </row>
        <row r="2408">
          <cell r="B2408" t="str">
            <v>Pescara</v>
          </cell>
          <cell r="C2408"/>
        </row>
        <row r="2409">
          <cell r="B2409" t="str">
            <v>Teramo</v>
          </cell>
          <cell r="C2409"/>
        </row>
        <row r="2410">
          <cell r="B2410" t="str">
            <v>Molise</v>
          </cell>
          <cell r="C2410"/>
        </row>
        <row r="2411">
          <cell r="B2411" t="str">
            <v>Campobasso</v>
          </cell>
          <cell r="C2411"/>
        </row>
        <row r="2412">
          <cell r="B2412" t="str">
            <v>Isernia</v>
          </cell>
          <cell r="C2412"/>
        </row>
        <row r="2413">
          <cell r="B2413" t="str">
            <v>Campania</v>
          </cell>
          <cell r="C2413"/>
        </row>
        <row r="2414">
          <cell r="B2414" t="str">
            <v>Avellino</v>
          </cell>
          <cell r="C2414"/>
        </row>
        <row r="2415">
          <cell r="B2415" t="str">
            <v>Benevento</v>
          </cell>
          <cell r="C2415"/>
        </row>
        <row r="2416">
          <cell r="B2416" t="str">
            <v>Caserta</v>
          </cell>
          <cell r="C2416"/>
        </row>
        <row r="2417">
          <cell r="B2417" t="str">
            <v>Salerno</v>
          </cell>
          <cell r="C2417"/>
        </row>
        <row r="2418">
          <cell r="B2418" t="str">
            <v>Napoli</v>
          </cell>
          <cell r="C2418"/>
        </row>
        <row r="2419">
          <cell r="B2419" t="str">
            <v>Puglia</v>
          </cell>
          <cell r="C2419"/>
        </row>
        <row r="2420">
          <cell r="B2420" t="str">
            <v>Brindisi</v>
          </cell>
          <cell r="C2420"/>
        </row>
        <row r="2421">
          <cell r="B2421" t="str">
            <v>Barletta-Andria-Trani</v>
          </cell>
          <cell r="C2421"/>
        </row>
        <row r="2422">
          <cell r="B2422" t="str">
            <v>Foggia</v>
          </cell>
          <cell r="C2422"/>
        </row>
        <row r="2423">
          <cell r="B2423" t="str">
            <v>Lecce</v>
          </cell>
          <cell r="C2423"/>
        </row>
        <row r="2424">
          <cell r="B2424" t="str">
            <v>Taranto</v>
          </cell>
          <cell r="C2424"/>
        </row>
        <row r="2425">
          <cell r="B2425" t="str">
            <v>Bari</v>
          </cell>
          <cell r="C2425"/>
        </row>
        <row r="2426">
          <cell r="B2426" t="str">
            <v>Basilicata</v>
          </cell>
          <cell r="C2426"/>
        </row>
        <row r="2427">
          <cell r="B2427" t="str">
            <v>Matera</v>
          </cell>
          <cell r="C2427"/>
        </row>
        <row r="2428">
          <cell r="B2428" t="str">
            <v>Potenza</v>
          </cell>
          <cell r="C2428"/>
        </row>
        <row r="2429">
          <cell r="B2429" t="str">
            <v>Calabria</v>
          </cell>
          <cell r="C2429"/>
        </row>
        <row r="2430">
          <cell r="B2430" t="str">
            <v>Cosenza</v>
          </cell>
          <cell r="C2430"/>
        </row>
        <row r="2431">
          <cell r="B2431" t="str">
            <v>Catanzaro</v>
          </cell>
          <cell r="C2431"/>
        </row>
        <row r="2432">
          <cell r="B2432" t="str">
            <v>Crotone</v>
          </cell>
          <cell r="C2432"/>
        </row>
        <row r="2433">
          <cell r="B2433" t="str">
            <v>Vibo Valentia</v>
          </cell>
          <cell r="C2433"/>
        </row>
        <row r="2434">
          <cell r="B2434" t="str">
            <v>Reggio Calabria</v>
          </cell>
          <cell r="C2434"/>
        </row>
        <row r="2435">
          <cell r="B2435" t="str">
            <v>Val d'Aoste</v>
          </cell>
          <cell r="C2435"/>
        </row>
        <row r="2436">
          <cell r="B2436" t="str">
            <v>Valle d'Aosta</v>
          </cell>
          <cell r="C2436"/>
        </row>
        <row r="2437">
          <cell r="B2437" t="str">
            <v>Trentino-Südtirol</v>
          </cell>
          <cell r="C2437"/>
        </row>
        <row r="2438">
          <cell r="B2438" t="str">
            <v>Trentino-Alto Adige</v>
          </cell>
          <cell r="C2438"/>
        </row>
        <row r="2439">
          <cell r="B2439" t="str">
            <v>Bozen</v>
          </cell>
          <cell r="C2439"/>
        </row>
        <row r="2440">
          <cell r="B2440" t="str">
            <v>Bolzano</v>
          </cell>
          <cell r="C2440"/>
        </row>
        <row r="2441">
          <cell r="B2441" t="str">
            <v>Trento</v>
          </cell>
          <cell r="C2441"/>
        </row>
        <row r="2442">
          <cell r="B2442" t="str">
            <v>Friuli Venezia Giulia</v>
          </cell>
          <cell r="C2442"/>
        </row>
        <row r="2443">
          <cell r="B2443" t="str">
            <v>Sicilia</v>
          </cell>
          <cell r="C2443"/>
        </row>
        <row r="2444">
          <cell r="B2444" t="str">
            <v>Agrigento</v>
          </cell>
          <cell r="C2444"/>
        </row>
        <row r="2445">
          <cell r="B2445" t="str">
            <v>Caltanissetta</v>
          </cell>
          <cell r="C2445"/>
        </row>
        <row r="2446">
          <cell r="B2446" t="str">
            <v>Enna</v>
          </cell>
          <cell r="C2446"/>
        </row>
        <row r="2447">
          <cell r="B2447" t="str">
            <v>Ragusa</v>
          </cell>
          <cell r="C2447"/>
        </row>
        <row r="2448">
          <cell r="B2448" t="str">
            <v>Siracusa</v>
          </cell>
          <cell r="C2448"/>
        </row>
        <row r="2449">
          <cell r="B2449" t="str">
            <v>Trapani</v>
          </cell>
          <cell r="C2449"/>
        </row>
        <row r="2450">
          <cell r="B2450" t="str">
            <v>Catania</v>
          </cell>
          <cell r="C2450"/>
        </row>
        <row r="2451">
          <cell r="B2451" t="str">
            <v>Messina</v>
          </cell>
          <cell r="C2451"/>
        </row>
        <row r="2452">
          <cell r="B2452" t="str">
            <v>Palermo</v>
          </cell>
          <cell r="C2452"/>
        </row>
        <row r="2453">
          <cell r="B2453" t="str">
            <v>Sardegna</v>
          </cell>
          <cell r="C2453"/>
        </row>
        <row r="2454">
          <cell r="B2454" t="str">
            <v>Nuoro</v>
          </cell>
          <cell r="C2454"/>
        </row>
        <row r="2455">
          <cell r="B2455" t="str">
            <v>Oristano</v>
          </cell>
          <cell r="C2455"/>
        </row>
        <row r="2456">
          <cell r="B2456" t="str">
            <v>Sud Sardegna</v>
          </cell>
          <cell r="C2456"/>
        </row>
        <row r="2457">
          <cell r="B2457" t="str">
            <v>Sassari</v>
          </cell>
          <cell r="C2457"/>
        </row>
        <row r="2458">
          <cell r="B2458" t="str">
            <v>Cagliari</v>
          </cell>
          <cell r="C2458"/>
        </row>
        <row r="2459">
          <cell r="B2459" t="str">
            <v>Kingston</v>
          </cell>
          <cell r="C2459"/>
        </row>
        <row r="2460">
          <cell r="B2460" t="str">
            <v>Saint Andrew</v>
          </cell>
          <cell r="C2460"/>
        </row>
        <row r="2461">
          <cell r="B2461" t="str">
            <v>Saint Thomas</v>
          </cell>
          <cell r="C2461"/>
        </row>
        <row r="2462">
          <cell r="B2462" t="str">
            <v>Portland</v>
          </cell>
          <cell r="C2462"/>
        </row>
        <row r="2463">
          <cell r="B2463" t="str">
            <v>Saint Mary</v>
          </cell>
          <cell r="C2463"/>
        </row>
        <row r="2464">
          <cell r="B2464" t="str">
            <v>Saint Ann</v>
          </cell>
          <cell r="C2464"/>
        </row>
        <row r="2465">
          <cell r="B2465" t="str">
            <v>Trelawny</v>
          </cell>
          <cell r="C2465"/>
        </row>
        <row r="2466">
          <cell r="B2466" t="str">
            <v>Saint James</v>
          </cell>
          <cell r="C2466"/>
        </row>
        <row r="2467">
          <cell r="B2467" t="str">
            <v>Hanover</v>
          </cell>
          <cell r="C2467"/>
        </row>
        <row r="2468">
          <cell r="B2468" t="str">
            <v>Westmoreland</v>
          </cell>
          <cell r="C2468"/>
        </row>
        <row r="2469">
          <cell r="B2469" t="str">
            <v>Saint Elizabeth</v>
          </cell>
          <cell r="C2469"/>
        </row>
        <row r="2470">
          <cell r="B2470" t="str">
            <v>Manchester</v>
          </cell>
          <cell r="C2470"/>
        </row>
        <row r="2471">
          <cell r="B2471" t="str">
            <v>Clarendon</v>
          </cell>
          <cell r="C2471"/>
        </row>
        <row r="2472">
          <cell r="B2472" t="str">
            <v>Saint Catherine</v>
          </cell>
          <cell r="C2472"/>
        </row>
        <row r="2473">
          <cell r="B2473" t="str">
            <v>‘Ajlūn</v>
          </cell>
          <cell r="C2473"/>
        </row>
        <row r="2474">
          <cell r="B2474" t="str">
            <v>Al ‘A̅şimah</v>
          </cell>
          <cell r="C2474"/>
        </row>
        <row r="2475">
          <cell r="B2475" t="str">
            <v>Al ‘Aqabah</v>
          </cell>
          <cell r="C2475"/>
        </row>
        <row r="2476">
          <cell r="B2476" t="str">
            <v>Aţ Ţafīlah</v>
          </cell>
          <cell r="C2476"/>
        </row>
        <row r="2477">
          <cell r="B2477" t="str">
            <v>Az Zarqā’</v>
          </cell>
          <cell r="C2477"/>
        </row>
        <row r="2478">
          <cell r="B2478" t="str">
            <v>Al Balqā’</v>
          </cell>
          <cell r="C2478"/>
        </row>
        <row r="2479">
          <cell r="B2479" t="str">
            <v>Irbid</v>
          </cell>
          <cell r="C2479"/>
        </row>
        <row r="2480">
          <cell r="B2480" t="str">
            <v>Jarash</v>
          </cell>
          <cell r="C2480"/>
        </row>
        <row r="2481">
          <cell r="B2481" t="str">
            <v>Al Karak</v>
          </cell>
          <cell r="C2481"/>
        </row>
        <row r="2482">
          <cell r="B2482" t="str">
            <v>Al Mafraq</v>
          </cell>
          <cell r="C2482"/>
        </row>
        <row r="2483">
          <cell r="B2483" t="str">
            <v>Mādabā</v>
          </cell>
          <cell r="C2483"/>
        </row>
        <row r="2484">
          <cell r="B2484" t="str">
            <v>Ma‘ān</v>
          </cell>
          <cell r="C2484"/>
        </row>
        <row r="2485">
          <cell r="B2485" t="str">
            <v>Hokkaido</v>
          </cell>
          <cell r="C2485"/>
        </row>
        <row r="2486">
          <cell r="B2486" t="str">
            <v>Hokkaidô</v>
          </cell>
          <cell r="C2486"/>
        </row>
        <row r="2487">
          <cell r="B2487" t="str">
            <v>Aomori</v>
          </cell>
          <cell r="C2487"/>
        </row>
        <row r="2488">
          <cell r="B2488" t="str">
            <v>Iwate</v>
          </cell>
          <cell r="C2488"/>
        </row>
        <row r="2489">
          <cell r="B2489" t="str">
            <v>Miyagi</v>
          </cell>
          <cell r="C2489"/>
        </row>
        <row r="2490">
          <cell r="B2490" t="str">
            <v>Akita</v>
          </cell>
          <cell r="C2490"/>
        </row>
        <row r="2491">
          <cell r="B2491" t="str">
            <v>Yamagata</v>
          </cell>
          <cell r="C2491"/>
        </row>
        <row r="2492">
          <cell r="B2492" t="str">
            <v>Fukushima</v>
          </cell>
          <cell r="C2492"/>
        </row>
        <row r="2493">
          <cell r="B2493" t="str">
            <v>Hukusima</v>
          </cell>
          <cell r="C2493"/>
        </row>
        <row r="2494">
          <cell r="B2494" t="str">
            <v>Ibaraki</v>
          </cell>
          <cell r="C2494"/>
        </row>
        <row r="2495">
          <cell r="B2495" t="str">
            <v>Tochigi</v>
          </cell>
          <cell r="C2495"/>
        </row>
        <row r="2496">
          <cell r="B2496" t="str">
            <v>Totigi</v>
          </cell>
          <cell r="C2496"/>
        </row>
        <row r="2497">
          <cell r="B2497" t="str">
            <v>Gunma</v>
          </cell>
          <cell r="C2497"/>
        </row>
        <row r="2498">
          <cell r="B2498" t="str">
            <v>Saitama</v>
          </cell>
          <cell r="C2498"/>
        </row>
        <row r="2499">
          <cell r="B2499" t="str">
            <v>Chiba</v>
          </cell>
          <cell r="C2499"/>
        </row>
        <row r="2500">
          <cell r="B2500" t="str">
            <v>Tiba</v>
          </cell>
          <cell r="C2500"/>
        </row>
        <row r="2501">
          <cell r="B2501" t="str">
            <v>Tokyo</v>
          </cell>
          <cell r="C2501"/>
        </row>
        <row r="2502">
          <cell r="B2502" t="str">
            <v>Tôkyô</v>
          </cell>
          <cell r="C2502"/>
        </row>
        <row r="2503">
          <cell r="B2503" t="str">
            <v>Kanagawa</v>
          </cell>
          <cell r="C2503"/>
        </row>
        <row r="2504">
          <cell r="B2504" t="str">
            <v>Niigata</v>
          </cell>
          <cell r="C2504"/>
        </row>
        <row r="2505">
          <cell r="B2505" t="str">
            <v>Toyama</v>
          </cell>
          <cell r="C2505"/>
        </row>
        <row r="2506">
          <cell r="B2506" t="str">
            <v>Ishikawa</v>
          </cell>
          <cell r="C2506"/>
        </row>
        <row r="2507">
          <cell r="B2507" t="str">
            <v>Isikawa</v>
          </cell>
          <cell r="C2507"/>
        </row>
        <row r="2508">
          <cell r="B2508" t="str">
            <v>Fukui</v>
          </cell>
          <cell r="C2508"/>
        </row>
        <row r="2509">
          <cell r="B2509" t="str">
            <v>Hukui</v>
          </cell>
          <cell r="C2509"/>
        </row>
        <row r="2510">
          <cell r="B2510" t="str">
            <v>Yamanashi</v>
          </cell>
          <cell r="C2510"/>
        </row>
        <row r="2511">
          <cell r="B2511" t="str">
            <v>Yamanasi</v>
          </cell>
          <cell r="C2511"/>
        </row>
        <row r="2512">
          <cell r="B2512" t="str">
            <v>Nagano</v>
          </cell>
          <cell r="C2512"/>
        </row>
        <row r="2513">
          <cell r="B2513" t="str">
            <v>Gifu</v>
          </cell>
          <cell r="C2513"/>
        </row>
        <row r="2514">
          <cell r="B2514" t="str">
            <v>Gihu</v>
          </cell>
          <cell r="C2514"/>
        </row>
        <row r="2515">
          <cell r="B2515" t="str">
            <v>Shizuoka</v>
          </cell>
          <cell r="C2515"/>
        </row>
        <row r="2516">
          <cell r="B2516" t="str">
            <v>Sizuoka</v>
          </cell>
          <cell r="C2516"/>
        </row>
        <row r="2517">
          <cell r="B2517" t="str">
            <v>Aichi</v>
          </cell>
          <cell r="C2517"/>
        </row>
        <row r="2518">
          <cell r="B2518" t="str">
            <v>Aiti</v>
          </cell>
          <cell r="C2518"/>
        </row>
        <row r="2519">
          <cell r="B2519" t="str">
            <v>Mie</v>
          </cell>
          <cell r="C2519"/>
        </row>
        <row r="2520">
          <cell r="B2520" t="str">
            <v>Shiga</v>
          </cell>
          <cell r="C2520"/>
        </row>
        <row r="2521">
          <cell r="B2521" t="str">
            <v>Siga</v>
          </cell>
          <cell r="C2521"/>
        </row>
        <row r="2522">
          <cell r="B2522" t="str">
            <v>Kyoto</v>
          </cell>
          <cell r="C2522"/>
        </row>
        <row r="2523">
          <cell r="B2523" t="str">
            <v>Kyôto</v>
          </cell>
          <cell r="C2523"/>
        </row>
        <row r="2524">
          <cell r="B2524" t="str">
            <v>Osaka</v>
          </cell>
          <cell r="C2524"/>
        </row>
        <row r="2525">
          <cell r="B2525" t="str">
            <v>Ôsaka</v>
          </cell>
          <cell r="C2525"/>
        </row>
        <row r="2526">
          <cell r="B2526" t="str">
            <v>Hyogo</v>
          </cell>
          <cell r="C2526"/>
        </row>
        <row r="2527">
          <cell r="B2527" t="str">
            <v>Hyôgo</v>
          </cell>
          <cell r="C2527"/>
        </row>
        <row r="2528">
          <cell r="B2528" t="str">
            <v>Nara</v>
          </cell>
          <cell r="C2528"/>
        </row>
        <row r="2529">
          <cell r="B2529" t="str">
            <v>Wakayama</v>
          </cell>
          <cell r="C2529"/>
        </row>
        <row r="2530">
          <cell r="B2530" t="str">
            <v>Tottori</v>
          </cell>
          <cell r="C2530"/>
        </row>
        <row r="2531">
          <cell r="B2531" t="str">
            <v>Shimane</v>
          </cell>
          <cell r="C2531"/>
        </row>
        <row r="2532">
          <cell r="B2532" t="str">
            <v>Simane</v>
          </cell>
          <cell r="C2532"/>
        </row>
        <row r="2533">
          <cell r="B2533" t="str">
            <v>Okayama</v>
          </cell>
          <cell r="C2533"/>
        </row>
        <row r="2534">
          <cell r="B2534" t="str">
            <v>Hiroshima</v>
          </cell>
          <cell r="C2534"/>
        </row>
        <row r="2535">
          <cell r="B2535" t="str">
            <v>Hirosima</v>
          </cell>
          <cell r="C2535"/>
        </row>
        <row r="2536">
          <cell r="B2536" t="str">
            <v>Yamaguchi</v>
          </cell>
          <cell r="C2536"/>
        </row>
        <row r="2537">
          <cell r="B2537" t="str">
            <v>Yamaguti</v>
          </cell>
          <cell r="C2537"/>
        </row>
        <row r="2538">
          <cell r="B2538" t="str">
            <v>Tokushima</v>
          </cell>
          <cell r="C2538"/>
        </row>
        <row r="2539">
          <cell r="B2539" t="str">
            <v>Tokusima</v>
          </cell>
          <cell r="C2539"/>
        </row>
        <row r="2540">
          <cell r="B2540" t="str">
            <v>Kagawa</v>
          </cell>
          <cell r="C2540"/>
        </row>
        <row r="2541">
          <cell r="B2541" t="str">
            <v>Ehime</v>
          </cell>
          <cell r="C2541"/>
        </row>
        <row r="2542">
          <cell r="B2542" t="str">
            <v>Kochi</v>
          </cell>
          <cell r="C2542"/>
        </row>
        <row r="2543">
          <cell r="B2543" t="str">
            <v>Kôti</v>
          </cell>
          <cell r="C2543"/>
        </row>
        <row r="2544">
          <cell r="B2544" t="str">
            <v>Fukuoka</v>
          </cell>
          <cell r="C2544"/>
        </row>
        <row r="2545">
          <cell r="B2545" t="str">
            <v>Hukuoka</v>
          </cell>
          <cell r="C2545"/>
        </row>
        <row r="2546">
          <cell r="B2546" t="str">
            <v>Saga</v>
          </cell>
          <cell r="C2546"/>
        </row>
        <row r="2547">
          <cell r="B2547" t="str">
            <v>Nagasaki</v>
          </cell>
          <cell r="C2547"/>
        </row>
        <row r="2548">
          <cell r="B2548" t="str">
            <v>Kumamoto</v>
          </cell>
          <cell r="C2548"/>
        </row>
        <row r="2549">
          <cell r="B2549" t="str">
            <v>Oita</v>
          </cell>
          <cell r="C2549"/>
        </row>
        <row r="2550">
          <cell r="B2550" t="str">
            <v>Ôita</v>
          </cell>
          <cell r="C2550"/>
        </row>
        <row r="2551">
          <cell r="B2551" t="str">
            <v>Miyazaki</v>
          </cell>
          <cell r="C2551"/>
        </row>
        <row r="2552">
          <cell r="B2552" t="str">
            <v>Kagoshima</v>
          </cell>
          <cell r="C2552"/>
        </row>
        <row r="2553">
          <cell r="B2553" t="str">
            <v>Kagosima</v>
          </cell>
          <cell r="C2553"/>
        </row>
        <row r="2554">
          <cell r="B2554" t="str">
            <v>Okinawa</v>
          </cell>
          <cell r="C2554"/>
        </row>
        <row r="2555">
          <cell r="B2555" t="str">
            <v>Baringo</v>
          </cell>
          <cell r="C2555"/>
        </row>
        <row r="2556">
          <cell r="B2556" t="str">
            <v>Bomet</v>
          </cell>
          <cell r="C2556"/>
        </row>
        <row r="2557">
          <cell r="B2557" t="str">
            <v>Bungoma</v>
          </cell>
          <cell r="C2557"/>
        </row>
        <row r="2558">
          <cell r="B2558" t="str">
            <v>Busia</v>
          </cell>
          <cell r="C2558"/>
        </row>
        <row r="2559">
          <cell r="B2559" t="str">
            <v>Elgeyo/Marakwet</v>
          </cell>
          <cell r="C2559"/>
        </row>
        <row r="2560">
          <cell r="B2560" t="str">
            <v>Embu</v>
          </cell>
          <cell r="C2560"/>
        </row>
        <row r="2561">
          <cell r="B2561" t="str">
            <v>Garissa</v>
          </cell>
          <cell r="C2561"/>
        </row>
        <row r="2562">
          <cell r="B2562" t="str">
            <v>Homa Bay</v>
          </cell>
          <cell r="C2562"/>
        </row>
        <row r="2563">
          <cell r="B2563" t="str">
            <v>Isiolo</v>
          </cell>
          <cell r="C2563"/>
        </row>
        <row r="2564">
          <cell r="B2564" t="str">
            <v>Kajiado</v>
          </cell>
          <cell r="C2564"/>
        </row>
        <row r="2565">
          <cell r="B2565" t="str">
            <v>Kakamega</v>
          </cell>
          <cell r="C2565"/>
        </row>
        <row r="2566">
          <cell r="B2566" t="str">
            <v>Kericho</v>
          </cell>
          <cell r="C2566"/>
        </row>
        <row r="2567">
          <cell r="B2567" t="str">
            <v>Kiambu</v>
          </cell>
          <cell r="C2567"/>
        </row>
        <row r="2568">
          <cell r="B2568" t="str">
            <v>Kilifi</v>
          </cell>
          <cell r="C2568"/>
        </row>
        <row r="2569">
          <cell r="B2569" t="str">
            <v>Kirinyaga</v>
          </cell>
          <cell r="C2569"/>
        </row>
        <row r="2570">
          <cell r="B2570" t="str">
            <v>Kisii</v>
          </cell>
          <cell r="C2570"/>
        </row>
        <row r="2571">
          <cell r="B2571" t="str">
            <v>Kisumu</v>
          </cell>
          <cell r="C2571"/>
        </row>
        <row r="2572">
          <cell r="B2572" t="str">
            <v>Kitui</v>
          </cell>
          <cell r="C2572"/>
        </row>
        <row r="2573">
          <cell r="B2573" t="str">
            <v>Kwale</v>
          </cell>
          <cell r="C2573"/>
        </row>
        <row r="2574">
          <cell r="B2574" t="str">
            <v>Laikipia</v>
          </cell>
          <cell r="C2574"/>
        </row>
        <row r="2575">
          <cell r="B2575" t="str">
            <v>Lamu</v>
          </cell>
          <cell r="C2575"/>
        </row>
        <row r="2576">
          <cell r="B2576" t="str">
            <v>Machakos</v>
          </cell>
          <cell r="C2576"/>
        </row>
        <row r="2577">
          <cell r="B2577" t="str">
            <v>Makueni</v>
          </cell>
          <cell r="C2577"/>
        </row>
        <row r="2578">
          <cell r="B2578" t="str">
            <v>Mandera</v>
          </cell>
          <cell r="C2578"/>
        </row>
        <row r="2579">
          <cell r="B2579" t="str">
            <v>Marsabit</v>
          </cell>
          <cell r="C2579"/>
        </row>
        <row r="2580">
          <cell r="B2580" t="str">
            <v>Meru</v>
          </cell>
          <cell r="C2580"/>
        </row>
        <row r="2581">
          <cell r="B2581" t="str">
            <v>Migori</v>
          </cell>
          <cell r="C2581"/>
        </row>
        <row r="2582">
          <cell r="B2582" t="str">
            <v>Mombasa</v>
          </cell>
          <cell r="C2582"/>
        </row>
        <row r="2583">
          <cell r="B2583" t="str">
            <v>Murang'a</v>
          </cell>
          <cell r="C2583"/>
        </row>
        <row r="2584">
          <cell r="B2584" t="str">
            <v>Nairobi City</v>
          </cell>
          <cell r="C2584"/>
        </row>
        <row r="2585">
          <cell r="B2585" t="str">
            <v>Nakuru</v>
          </cell>
          <cell r="C2585"/>
        </row>
        <row r="2586">
          <cell r="B2586" t="str">
            <v>Nandi</v>
          </cell>
          <cell r="C2586"/>
        </row>
        <row r="2587">
          <cell r="B2587" t="str">
            <v>Narok</v>
          </cell>
          <cell r="C2587"/>
        </row>
        <row r="2588">
          <cell r="B2588" t="str">
            <v>Nyamira</v>
          </cell>
          <cell r="C2588"/>
        </row>
        <row r="2589">
          <cell r="B2589" t="str">
            <v>Nyandarua</v>
          </cell>
          <cell r="C2589"/>
        </row>
        <row r="2590">
          <cell r="B2590" t="str">
            <v>Nyeri</v>
          </cell>
          <cell r="C2590"/>
        </row>
        <row r="2591">
          <cell r="B2591" t="str">
            <v>Samburu</v>
          </cell>
          <cell r="C2591"/>
        </row>
        <row r="2592">
          <cell r="B2592" t="str">
            <v>Siaya</v>
          </cell>
          <cell r="C2592"/>
        </row>
        <row r="2593">
          <cell r="B2593" t="str">
            <v>Taita/Taveta</v>
          </cell>
          <cell r="C2593"/>
        </row>
        <row r="2594">
          <cell r="B2594" t="str">
            <v>Tana River</v>
          </cell>
          <cell r="C2594"/>
        </row>
        <row r="2595">
          <cell r="B2595" t="str">
            <v>Tharaka-Nithi</v>
          </cell>
          <cell r="C2595"/>
        </row>
        <row r="2596">
          <cell r="B2596" t="str">
            <v>Trans Nzoia</v>
          </cell>
          <cell r="C2596"/>
        </row>
        <row r="2597">
          <cell r="B2597" t="str">
            <v>Turkana</v>
          </cell>
          <cell r="C2597"/>
        </row>
        <row r="2598">
          <cell r="B2598" t="str">
            <v>Uasin Gishu</v>
          </cell>
          <cell r="C2598"/>
        </row>
        <row r="2599">
          <cell r="B2599" t="str">
            <v>Vihiga</v>
          </cell>
          <cell r="C2599"/>
        </row>
        <row r="2600">
          <cell r="B2600" t="str">
            <v>Wajir</v>
          </cell>
          <cell r="C2600"/>
        </row>
        <row r="2601">
          <cell r="B2601" t="str">
            <v>West Pokot</v>
          </cell>
          <cell r="C2601"/>
        </row>
        <row r="2602">
          <cell r="B2602" t="str">
            <v>Bishkek</v>
          </cell>
          <cell r="C2602"/>
        </row>
        <row r="2603">
          <cell r="B2603" t="str">
            <v>Gorod Biškek</v>
          </cell>
          <cell r="C2603"/>
        </row>
        <row r="2604">
          <cell r="B2604" t="str">
            <v>Gorod Bishkek</v>
          </cell>
          <cell r="C2604"/>
        </row>
        <row r="2605">
          <cell r="B2605" t="str">
            <v>Osh</v>
          </cell>
          <cell r="C2605"/>
        </row>
        <row r="2606">
          <cell r="B2606" t="str">
            <v>Gorod Osh</v>
          </cell>
          <cell r="C2606"/>
        </row>
        <row r="2607">
          <cell r="B2607" t="str">
            <v>Gorod Oš</v>
          </cell>
          <cell r="C2607"/>
        </row>
        <row r="2608">
          <cell r="B2608" t="str">
            <v>Batken</v>
          </cell>
          <cell r="C2608"/>
        </row>
        <row r="2609">
          <cell r="B2609" t="str">
            <v>Batkenskaya oblast'</v>
          </cell>
          <cell r="C2609"/>
        </row>
        <row r="2610">
          <cell r="B2610" t="str">
            <v>Batkenskaja oblast'</v>
          </cell>
          <cell r="C2610"/>
        </row>
        <row r="2611">
          <cell r="B2611" t="str">
            <v>Chüy</v>
          </cell>
          <cell r="C2611"/>
        </row>
        <row r="2612">
          <cell r="B2612" t="str">
            <v>Čujskaja oblast'</v>
          </cell>
          <cell r="C2612"/>
        </row>
        <row r="2613">
          <cell r="B2613" t="str">
            <v>Chuyskaya oblast'</v>
          </cell>
          <cell r="C2613"/>
        </row>
        <row r="2614">
          <cell r="B2614" t="str">
            <v>Jalal-Abad</v>
          </cell>
          <cell r="C2614"/>
        </row>
        <row r="2615">
          <cell r="B2615" t="str">
            <v>Džalal-Abadskaja oblast'</v>
          </cell>
          <cell r="C2615"/>
        </row>
        <row r="2616">
          <cell r="B2616" t="str">
            <v>Dzhalal-Abadskaya oblast'</v>
          </cell>
          <cell r="C2616"/>
        </row>
        <row r="2617">
          <cell r="B2617" t="str">
            <v>Naryn</v>
          </cell>
          <cell r="C2617"/>
        </row>
        <row r="2618">
          <cell r="B2618" t="str">
            <v>Narynskaja oblast'</v>
          </cell>
          <cell r="C2618"/>
        </row>
        <row r="2619">
          <cell r="B2619" t="str">
            <v>Narynskaya oblast'</v>
          </cell>
          <cell r="C2619"/>
        </row>
        <row r="2620">
          <cell r="B2620" t="str">
            <v>Osh</v>
          </cell>
          <cell r="C2620"/>
        </row>
        <row r="2621">
          <cell r="B2621" t="str">
            <v>Ošskaja oblast'</v>
          </cell>
          <cell r="C2621"/>
        </row>
        <row r="2622">
          <cell r="B2622" t="str">
            <v>Oshskaya oblast'</v>
          </cell>
          <cell r="C2622"/>
        </row>
        <row r="2623">
          <cell r="B2623" t="str">
            <v>Talas</v>
          </cell>
          <cell r="C2623"/>
        </row>
        <row r="2624">
          <cell r="B2624" t="str">
            <v>Talasskaja oblast'</v>
          </cell>
          <cell r="C2624"/>
        </row>
        <row r="2625">
          <cell r="B2625" t="str">
            <v>Talasskaya oblast'</v>
          </cell>
          <cell r="C2625"/>
        </row>
        <row r="2626">
          <cell r="B2626" t="str">
            <v>Ysyk-Köl</v>
          </cell>
          <cell r="C2626"/>
        </row>
        <row r="2627">
          <cell r="B2627" t="str">
            <v>Issyk-Kul'skaya oblast'</v>
          </cell>
          <cell r="C2627"/>
        </row>
        <row r="2628">
          <cell r="B2628" t="str">
            <v>Issyk-Kul'skaja oblast'</v>
          </cell>
          <cell r="C2628"/>
        </row>
        <row r="2629">
          <cell r="B2629" t="str">
            <v>Phnum Pénh</v>
          </cell>
          <cell r="C2629"/>
        </row>
        <row r="2630">
          <cell r="B2630" t="str">
            <v>Phnom Penh</v>
          </cell>
          <cell r="C2630"/>
        </row>
        <row r="2631">
          <cell r="B2631" t="str">
            <v>Banteay Mean Chey</v>
          </cell>
          <cell r="C2631"/>
        </row>
        <row r="2632">
          <cell r="B2632" t="str">
            <v>Bântéay Méanchey</v>
          </cell>
          <cell r="C2632"/>
        </row>
        <row r="2633">
          <cell r="B2633" t="str">
            <v>Krâchéh</v>
          </cell>
          <cell r="C2633"/>
        </row>
        <row r="2634">
          <cell r="B2634" t="str">
            <v>Kracheh</v>
          </cell>
          <cell r="C2634"/>
        </row>
        <row r="2635">
          <cell r="B2635" t="str">
            <v>Môndól Kiri</v>
          </cell>
          <cell r="C2635"/>
        </row>
        <row r="2636">
          <cell r="B2636" t="str">
            <v>Mondol Kiri</v>
          </cell>
          <cell r="C2636"/>
        </row>
        <row r="2637">
          <cell r="B2637" t="str">
            <v>Preăh Vihéar</v>
          </cell>
          <cell r="C2637"/>
        </row>
        <row r="2638">
          <cell r="B2638" t="str">
            <v>Preah Vihear</v>
          </cell>
          <cell r="C2638"/>
        </row>
        <row r="2639">
          <cell r="B2639" t="str">
            <v>Prey Vêng</v>
          </cell>
          <cell r="C2639"/>
        </row>
        <row r="2640">
          <cell r="B2640" t="str">
            <v>Prey Veaeng</v>
          </cell>
          <cell r="C2640"/>
        </row>
        <row r="2641">
          <cell r="B2641" t="str">
            <v>Poŭthĭsăt</v>
          </cell>
          <cell r="C2641"/>
        </row>
        <row r="2642">
          <cell r="B2642" t="str">
            <v>Pousaat</v>
          </cell>
          <cell r="C2642"/>
        </row>
        <row r="2643">
          <cell r="B2643" t="str">
            <v>Rotanak Kiri</v>
          </cell>
          <cell r="C2643"/>
        </row>
        <row r="2644">
          <cell r="B2644" t="str">
            <v>Rôtânôkiri</v>
          </cell>
          <cell r="C2644"/>
        </row>
        <row r="2645">
          <cell r="B2645" t="str">
            <v>Siem Reab</v>
          </cell>
          <cell r="C2645"/>
        </row>
        <row r="2646">
          <cell r="B2646" t="str">
            <v>Siĕmréab</v>
          </cell>
          <cell r="C2646"/>
        </row>
        <row r="2647">
          <cell r="B2647" t="str">
            <v>Preăh Sihanouk</v>
          </cell>
          <cell r="C2647"/>
        </row>
        <row r="2648">
          <cell r="B2648" t="str">
            <v>Preah Sihanouk</v>
          </cell>
          <cell r="C2648"/>
        </row>
        <row r="2649">
          <cell r="B2649" t="str">
            <v>Stoĕng Trêng</v>
          </cell>
          <cell r="C2649"/>
        </row>
        <row r="2650">
          <cell r="B2650" t="str">
            <v>Stueng Traeng</v>
          </cell>
          <cell r="C2650"/>
        </row>
        <row r="2651">
          <cell r="B2651" t="str">
            <v>Baat Dambang</v>
          </cell>
          <cell r="C2651"/>
        </row>
        <row r="2652">
          <cell r="B2652" t="str">
            <v>Bătdâmbâng</v>
          </cell>
          <cell r="C2652"/>
        </row>
        <row r="2653">
          <cell r="B2653" t="str">
            <v>Svay Riĕng</v>
          </cell>
          <cell r="C2653"/>
        </row>
        <row r="2654">
          <cell r="B2654" t="str">
            <v>Svaay Rieng</v>
          </cell>
          <cell r="C2654"/>
        </row>
        <row r="2655">
          <cell r="B2655" t="str">
            <v>Taakaev</v>
          </cell>
          <cell r="C2655"/>
        </row>
        <row r="2656">
          <cell r="B2656" t="str">
            <v>Takêv</v>
          </cell>
          <cell r="C2656"/>
        </row>
        <row r="2657">
          <cell r="B2657" t="str">
            <v>Ŏtdâr Méanchey</v>
          </cell>
          <cell r="C2657"/>
        </row>
        <row r="2658">
          <cell r="B2658" t="str">
            <v>Otdar Mean Chey</v>
          </cell>
          <cell r="C2658"/>
        </row>
        <row r="2659">
          <cell r="B2659" t="str">
            <v>Kaeb</v>
          </cell>
          <cell r="C2659"/>
        </row>
        <row r="2660">
          <cell r="B2660" t="str">
            <v>Kêb</v>
          </cell>
          <cell r="C2660"/>
        </row>
        <row r="2661">
          <cell r="B2661" t="str">
            <v>Pailĭn</v>
          </cell>
          <cell r="C2661"/>
        </row>
        <row r="2662">
          <cell r="B2662" t="str">
            <v>Pailin</v>
          </cell>
          <cell r="C2662"/>
        </row>
        <row r="2663">
          <cell r="B2663" t="str">
            <v>Tbong Khmum</v>
          </cell>
          <cell r="C2663"/>
        </row>
        <row r="2664">
          <cell r="B2664" t="str">
            <v>Tbong Khmŭm</v>
          </cell>
          <cell r="C2664"/>
        </row>
        <row r="2665">
          <cell r="B2665" t="str">
            <v>Kampong Chaam</v>
          </cell>
          <cell r="C2665"/>
        </row>
        <row r="2666">
          <cell r="B2666" t="str">
            <v>Kâmpóng Cham</v>
          </cell>
          <cell r="C2666"/>
        </row>
        <row r="2667">
          <cell r="B2667" t="str">
            <v>Kampong Chhnang</v>
          </cell>
          <cell r="C2667"/>
        </row>
        <row r="2668">
          <cell r="B2668" t="str">
            <v>Kâmpóng Chhnăng</v>
          </cell>
          <cell r="C2668"/>
        </row>
        <row r="2669">
          <cell r="B2669" t="str">
            <v>Kampong Spueu</v>
          </cell>
          <cell r="C2669"/>
        </row>
        <row r="2670">
          <cell r="B2670" t="str">
            <v>Kâmpóng Spœ</v>
          </cell>
          <cell r="C2670"/>
        </row>
        <row r="2671">
          <cell r="B2671" t="str">
            <v>Kâmpóng Thum</v>
          </cell>
          <cell r="C2671"/>
        </row>
        <row r="2672">
          <cell r="B2672" t="str">
            <v>Kampong Thum</v>
          </cell>
          <cell r="C2672"/>
        </row>
        <row r="2673">
          <cell r="B2673" t="str">
            <v>Kampot</v>
          </cell>
          <cell r="C2673"/>
        </row>
        <row r="2674">
          <cell r="B2674" t="str">
            <v>Kâmpôt</v>
          </cell>
          <cell r="C2674"/>
        </row>
        <row r="2675">
          <cell r="B2675" t="str">
            <v>Kandaal</v>
          </cell>
          <cell r="C2675"/>
        </row>
        <row r="2676">
          <cell r="B2676" t="str">
            <v>Kândal</v>
          </cell>
          <cell r="C2676"/>
        </row>
        <row r="2677">
          <cell r="B2677" t="str">
            <v>Kaoh Kong</v>
          </cell>
          <cell r="C2677"/>
        </row>
        <row r="2678">
          <cell r="B2678" t="str">
            <v>Kaôh Kŏng</v>
          </cell>
          <cell r="C2678"/>
        </row>
        <row r="2679">
          <cell r="B2679" t="str">
            <v>Gilbert Islands</v>
          </cell>
          <cell r="C2679"/>
        </row>
        <row r="2680">
          <cell r="B2680" t="str">
            <v>Line Islands</v>
          </cell>
          <cell r="C2680"/>
        </row>
        <row r="2681">
          <cell r="B2681" t="str">
            <v>Phoenix Islands</v>
          </cell>
          <cell r="C2681"/>
        </row>
        <row r="2682">
          <cell r="B2682" t="str">
            <v>Ndzuwani</v>
          </cell>
          <cell r="C2682"/>
        </row>
        <row r="2683">
          <cell r="B2683" t="str">
            <v>Anjwān</v>
          </cell>
          <cell r="C2683"/>
        </row>
        <row r="2684">
          <cell r="B2684" t="str">
            <v>Andjouân</v>
          </cell>
          <cell r="C2684"/>
        </row>
        <row r="2685">
          <cell r="B2685" t="str">
            <v>Anjouan</v>
          </cell>
          <cell r="C2685"/>
        </row>
        <row r="2686">
          <cell r="B2686" t="str">
            <v>Ngazidja</v>
          </cell>
          <cell r="C2686"/>
        </row>
        <row r="2687">
          <cell r="B2687" t="str">
            <v>Anjazījah</v>
          </cell>
          <cell r="C2687"/>
        </row>
        <row r="2688">
          <cell r="B2688" t="str">
            <v>Andjazîdja</v>
          </cell>
          <cell r="C2688"/>
        </row>
        <row r="2689">
          <cell r="B2689" t="str">
            <v>Grande Comore</v>
          </cell>
          <cell r="C2689"/>
        </row>
        <row r="2690">
          <cell r="B2690" t="str">
            <v>Mwali</v>
          </cell>
          <cell r="C2690"/>
        </row>
        <row r="2691">
          <cell r="B2691" t="str">
            <v>Mūhīlī</v>
          </cell>
          <cell r="C2691"/>
        </row>
        <row r="2692">
          <cell r="B2692" t="str">
            <v>Moûhîlî</v>
          </cell>
          <cell r="C2692"/>
        </row>
        <row r="2693">
          <cell r="B2693" t="str">
            <v>Mohéli</v>
          </cell>
          <cell r="C2693"/>
        </row>
        <row r="2694">
          <cell r="B2694" t="str">
            <v>Saint Kitts</v>
          </cell>
          <cell r="C2694"/>
        </row>
        <row r="2695">
          <cell r="B2695" t="str">
            <v>Christ Church Nichola Town</v>
          </cell>
          <cell r="C2695"/>
        </row>
        <row r="2696">
          <cell r="B2696" t="str">
            <v>Saint Anne Sandy Point</v>
          </cell>
          <cell r="C2696"/>
        </row>
        <row r="2697">
          <cell r="B2697" t="str">
            <v>Saint George Basseterre</v>
          </cell>
          <cell r="C2697"/>
        </row>
        <row r="2698">
          <cell r="B2698" t="str">
            <v>Saint John Capisterre</v>
          </cell>
          <cell r="C2698"/>
        </row>
        <row r="2699">
          <cell r="B2699" t="str">
            <v>Saint Mary Cayon</v>
          </cell>
          <cell r="C2699"/>
        </row>
        <row r="2700">
          <cell r="B2700" t="str">
            <v>Saint Paul Capisterre</v>
          </cell>
          <cell r="C2700"/>
        </row>
        <row r="2701">
          <cell r="B2701" t="str">
            <v>Saint Peter Basseterre</v>
          </cell>
          <cell r="C2701"/>
        </row>
        <row r="2702">
          <cell r="B2702" t="str">
            <v>Saint Thomas Middle Island</v>
          </cell>
          <cell r="C2702"/>
        </row>
        <row r="2703">
          <cell r="B2703" t="str">
            <v>Trinity Palmetto Point</v>
          </cell>
          <cell r="C2703"/>
        </row>
        <row r="2704">
          <cell r="B2704" t="str">
            <v>Nevis</v>
          </cell>
          <cell r="C2704"/>
        </row>
        <row r="2705">
          <cell r="B2705" t="str">
            <v>Saint George Gingerland</v>
          </cell>
          <cell r="C2705"/>
        </row>
        <row r="2706">
          <cell r="B2706" t="str">
            <v>Saint James Windward</v>
          </cell>
          <cell r="C2706"/>
        </row>
        <row r="2707">
          <cell r="B2707" t="str">
            <v>Saint John Figtree</v>
          </cell>
          <cell r="C2707"/>
        </row>
        <row r="2708">
          <cell r="B2708" t="str">
            <v>Saint Paul Charlestown</v>
          </cell>
          <cell r="C2708"/>
        </row>
        <row r="2709">
          <cell r="B2709" t="str">
            <v>Saint Thomas Lowland</v>
          </cell>
          <cell r="C2709"/>
        </row>
        <row r="2710">
          <cell r="B2710" t="str">
            <v>Raseon</v>
          </cell>
          <cell r="C2710"/>
        </row>
        <row r="2711">
          <cell r="B2711" t="str">
            <v>Rasǒn</v>
          </cell>
          <cell r="C2711"/>
        </row>
        <row r="2712">
          <cell r="B2712" t="str">
            <v>Phyeongannamto</v>
          </cell>
          <cell r="C2712"/>
        </row>
        <row r="2713">
          <cell r="B2713" t="str">
            <v>P'yǒngan-namdo</v>
          </cell>
          <cell r="C2713"/>
        </row>
        <row r="2714">
          <cell r="B2714" t="str">
            <v>P'yǒngan-bukto</v>
          </cell>
          <cell r="C2714"/>
        </row>
        <row r="2715">
          <cell r="B2715" t="str">
            <v>Phyeonganpukto</v>
          </cell>
          <cell r="C2715"/>
        </row>
        <row r="2716">
          <cell r="B2716" t="str">
            <v>Chagang-do</v>
          </cell>
          <cell r="C2716"/>
        </row>
        <row r="2717">
          <cell r="B2717" t="str">
            <v>Jakangto</v>
          </cell>
          <cell r="C2717"/>
        </row>
        <row r="2718">
          <cell r="B2718" t="str">
            <v>Hwanghae-namdo</v>
          </cell>
          <cell r="C2718"/>
        </row>
        <row r="2719">
          <cell r="B2719" t="str">
            <v>Hwanghainamto</v>
          </cell>
          <cell r="C2719"/>
        </row>
        <row r="2720">
          <cell r="B2720" t="str">
            <v>Hwanghae-bukto</v>
          </cell>
          <cell r="C2720"/>
        </row>
        <row r="2721">
          <cell r="B2721" t="str">
            <v>Hwanghaipukto</v>
          </cell>
          <cell r="C2721"/>
        </row>
        <row r="2722">
          <cell r="B2722" t="str">
            <v>Kangweonto</v>
          </cell>
          <cell r="C2722"/>
        </row>
        <row r="2723">
          <cell r="B2723" t="str">
            <v>Kangwǒn-do</v>
          </cell>
          <cell r="C2723"/>
        </row>
        <row r="2724">
          <cell r="B2724" t="str">
            <v>Hamgyǒng-namdo</v>
          </cell>
          <cell r="C2724"/>
        </row>
        <row r="2725">
          <cell r="B2725" t="str">
            <v>Hamkyeongnamto</v>
          </cell>
          <cell r="C2725"/>
        </row>
        <row r="2726">
          <cell r="B2726" t="str">
            <v>Hamkyeongpukto</v>
          </cell>
          <cell r="C2726"/>
        </row>
        <row r="2727">
          <cell r="B2727" t="str">
            <v>Hamgyǒng-bukto</v>
          </cell>
          <cell r="C2727"/>
        </row>
        <row r="2728">
          <cell r="B2728" t="str">
            <v>Ryangkangto</v>
          </cell>
          <cell r="C2728"/>
        </row>
        <row r="2729">
          <cell r="B2729" t="str">
            <v>Ryanggang-do</v>
          </cell>
          <cell r="C2729"/>
        </row>
        <row r="2730">
          <cell r="B2730" t="str">
            <v>P'yǒngyang</v>
          </cell>
          <cell r="C2730"/>
        </row>
        <row r="2731">
          <cell r="B2731" t="str">
            <v>Phyeongyang</v>
          </cell>
          <cell r="C2731"/>
        </row>
        <row r="2732">
          <cell r="B2732" t="str">
            <v>Namp’o</v>
          </cell>
          <cell r="C2732"/>
        </row>
        <row r="2733">
          <cell r="B2733" t="str">
            <v>Nampho</v>
          </cell>
          <cell r="C2733"/>
        </row>
        <row r="2734">
          <cell r="B2734" t="str">
            <v>Seoul-teukbyeolsi</v>
          </cell>
          <cell r="C2734"/>
        </row>
        <row r="2735">
          <cell r="B2735" t="str">
            <v>Busan-gwangyeoksi</v>
          </cell>
          <cell r="C2735"/>
        </row>
        <row r="2736">
          <cell r="B2736" t="str">
            <v>Daegu-gwangyeoksi</v>
          </cell>
          <cell r="C2736"/>
        </row>
        <row r="2737">
          <cell r="B2737" t="str">
            <v>Incheon-gwangyeoksi</v>
          </cell>
          <cell r="C2737"/>
        </row>
        <row r="2738">
          <cell r="B2738" t="str">
            <v>Gwangju-gwangyeoksi</v>
          </cell>
          <cell r="C2738"/>
        </row>
        <row r="2739">
          <cell r="B2739" t="str">
            <v>Daejeon-gwangyeoksi</v>
          </cell>
          <cell r="C2739"/>
        </row>
        <row r="2740">
          <cell r="B2740" t="str">
            <v>Ulsan-gwangyeoksi</v>
          </cell>
          <cell r="C2740"/>
        </row>
        <row r="2741">
          <cell r="B2741" t="str">
            <v>Gyeonggi-do</v>
          </cell>
          <cell r="C2741"/>
        </row>
        <row r="2742">
          <cell r="B2742" t="str">
            <v>Gangwon-do</v>
          </cell>
          <cell r="C2742"/>
        </row>
        <row r="2743">
          <cell r="B2743" t="str">
            <v>Chungcheongbuk-do</v>
          </cell>
          <cell r="C2743"/>
        </row>
        <row r="2744">
          <cell r="B2744" t="str">
            <v>Chungcheongnam-do</v>
          </cell>
          <cell r="C2744"/>
        </row>
        <row r="2745">
          <cell r="B2745" t="str">
            <v>Jeollabuk-do</v>
          </cell>
          <cell r="C2745"/>
        </row>
        <row r="2746">
          <cell r="B2746" t="str">
            <v>Jeollanam-do</v>
          </cell>
          <cell r="C2746"/>
        </row>
        <row r="2747">
          <cell r="B2747" t="str">
            <v>Gyeongsangbuk-do</v>
          </cell>
          <cell r="C2747"/>
        </row>
        <row r="2748">
          <cell r="B2748" t="str">
            <v>Gyeongsangnam-do</v>
          </cell>
          <cell r="C2748"/>
        </row>
        <row r="2749">
          <cell r="B2749" t="str">
            <v>Jeju-teukbyeoljachido</v>
          </cell>
          <cell r="C2749"/>
        </row>
        <row r="2750">
          <cell r="B2750" t="str">
            <v>Sejong</v>
          </cell>
          <cell r="C2750"/>
        </row>
        <row r="2751">
          <cell r="B2751" t="str">
            <v>Al Aḩmadī</v>
          </cell>
          <cell r="C2751"/>
        </row>
        <row r="2752">
          <cell r="B2752" t="str">
            <v>Al Farwānīyah</v>
          </cell>
          <cell r="C2752"/>
        </row>
        <row r="2753">
          <cell r="B2753" t="str">
            <v>Ḩawallī</v>
          </cell>
          <cell r="C2753"/>
        </row>
        <row r="2754">
          <cell r="B2754" t="str">
            <v>Al Jahrā’</v>
          </cell>
          <cell r="C2754"/>
        </row>
        <row r="2755">
          <cell r="B2755" t="str">
            <v>Al ‘Āşimah</v>
          </cell>
          <cell r="C2755"/>
        </row>
        <row r="2756">
          <cell r="B2756" t="str">
            <v>Mubārak al Kabīr</v>
          </cell>
          <cell r="C2756"/>
        </row>
        <row r="2757">
          <cell r="B2757" t="str">
            <v>Aqmola oblysy</v>
          </cell>
          <cell r="C2757"/>
        </row>
        <row r="2758">
          <cell r="B2758" t="str">
            <v>Akmolinskaja oblast'</v>
          </cell>
          <cell r="C2758"/>
        </row>
        <row r="2759">
          <cell r="B2759" t="str">
            <v>Akmolinskaya oblast'</v>
          </cell>
          <cell r="C2759"/>
        </row>
        <row r="2760">
          <cell r="B2760" t="str">
            <v>Aqtöbe oblysy</v>
          </cell>
          <cell r="C2760"/>
        </row>
        <row r="2761">
          <cell r="B2761" t="str">
            <v>Aktjubinskaja oblast'</v>
          </cell>
          <cell r="C2761"/>
        </row>
        <row r="2762">
          <cell r="B2762" t="str">
            <v>Aktyubinskaya oblast'</v>
          </cell>
          <cell r="C2762"/>
        </row>
        <row r="2763">
          <cell r="B2763" t="str">
            <v>Almaty oblysy</v>
          </cell>
          <cell r="C2763"/>
        </row>
        <row r="2764">
          <cell r="B2764" t="str">
            <v>Almatinskaja oblast'</v>
          </cell>
          <cell r="C2764"/>
        </row>
        <row r="2765">
          <cell r="B2765" t="str">
            <v>Almatinskaya oblast'</v>
          </cell>
          <cell r="C2765"/>
        </row>
        <row r="2766">
          <cell r="B2766" t="str">
            <v>Atyraū oblysy</v>
          </cell>
          <cell r="C2766"/>
        </row>
        <row r="2767">
          <cell r="B2767" t="str">
            <v>Atyrauskaja oblast'</v>
          </cell>
          <cell r="C2767"/>
        </row>
        <row r="2768">
          <cell r="B2768" t="str">
            <v>Atyrauskaya oblast'</v>
          </cell>
          <cell r="C2768"/>
        </row>
        <row r="2769">
          <cell r="B2769" t="str">
            <v>Qaraghandy oblysy</v>
          </cell>
          <cell r="C2769"/>
        </row>
        <row r="2770">
          <cell r="B2770" t="str">
            <v>Karagandinskaja oblast'</v>
          </cell>
          <cell r="C2770"/>
        </row>
        <row r="2771">
          <cell r="B2771" t="str">
            <v>Karagandinskaya oblast'</v>
          </cell>
          <cell r="C2771"/>
        </row>
        <row r="2772">
          <cell r="B2772" t="str">
            <v>Qostanay oblysy</v>
          </cell>
          <cell r="C2772"/>
        </row>
        <row r="2773">
          <cell r="B2773" t="str">
            <v>Kostanayskaya oblast'</v>
          </cell>
          <cell r="C2773"/>
        </row>
        <row r="2774">
          <cell r="B2774" t="str">
            <v>Kostanajskaja oblast'</v>
          </cell>
          <cell r="C2774"/>
        </row>
        <row r="2775">
          <cell r="B2775" t="str">
            <v>Qyzylorda oblysy</v>
          </cell>
          <cell r="C2775"/>
        </row>
        <row r="2776">
          <cell r="B2776" t="str">
            <v>Kyzylordinskaja oblast'</v>
          </cell>
          <cell r="C2776"/>
        </row>
        <row r="2777">
          <cell r="B2777" t="str">
            <v>Kyzylordinskaya oblast'</v>
          </cell>
          <cell r="C2777"/>
        </row>
        <row r="2778">
          <cell r="B2778" t="str">
            <v>Mangghystaū oblysy</v>
          </cell>
          <cell r="C2778"/>
        </row>
        <row r="2779">
          <cell r="B2779" t="str">
            <v>Mangistauskaya oblast'</v>
          </cell>
          <cell r="C2779"/>
        </row>
        <row r="2780">
          <cell r="B2780" t="str">
            <v>Mangystauskaja oblast'</v>
          </cell>
          <cell r="C2780"/>
        </row>
        <row r="2781">
          <cell r="B2781" t="str">
            <v>Pavlodar oblysy</v>
          </cell>
          <cell r="C2781"/>
        </row>
        <row r="2782">
          <cell r="B2782" t="str">
            <v>Pavlodarskaja oblast'</v>
          </cell>
          <cell r="C2782"/>
        </row>
        <row r="2783">
          <cell r="B2783" t="str">
            <v>Pavlodarskaya oblast'</v>
          </cell>
          <cell r="C2783"/>
        </row>
        <row r="2784">
          <cell r="B2784" t="str">
            <v>Soltüstik Qazaqstan oblysy</v>
          </cell>
          <cell r="C2784"/>
        </row>
        <row r="2785">
          <cell r="B2785" t="str">
            <v>Severo-Kazakhstanskaya oblast'</v>
          </cell>
          <cell r="C2785"/>
        </row>
        <row r="2786">
          <cell r="B2786" t="str">
            <v>Severo-Kazahstanskaja oblast'</v>
          </cell>
          <cell r="C2786"/>
        </row>
        <row r="2787">
          <cell r="B2787" t="str">
            <v>Shyghys Qazaqstan oblysy</v>
          </cell>
          <cell r="C2787"/>
        </row>
        <row r="2788">
          <cell r="B2788" t="str">
            <v>Vostočno-Kazahstanskaja oblast'</v>
          </cell>
          <cell r="C2788"/>
        </row>
        <row r="2789">
          <cell r="B2789" t="str">
            <v>Vostochno-Kazakhstanskaya oblast'</v>
          </cell>
          <cell r="C2789"/>
        </row>
        <row r="2790">
          <cell r="B2790" t="str">
            <v>Türkistan oblysy</v>
          </cell>
          <cell r="C2790"/>
        </row>
        <row r="2791">
          <cell r="B2791" t="str">
            <v>Turkestanskaja oblast'</v>
          </cell>
          <cell r="C2791"/>
        </row>
        <row r="2792">
          <cell r="B2792" t="str">
            <v>Turkestankaya oblast'</v>
          </cell>
          <cell r="C2792"/>
        </row>
        <row r="2793">
          <cell r="B2793" t="str">
            <v>Batys Qazaqstan oblysy</v>
          </cell>
          <cell r="C2793"/>
        </row>
        <row r="2794">
          <cell r="B2794" t="str">
            <v>Zapadno-Kazahstanskaja oblast'</v>
          </cell>
          <cell r="C2794"/>
        </row>
        <row r="2795">
          <cell r="B2795" t="str">
            <v>Zapadno-Kazakhstanskaya oblast'</v>
          </cell>
          <cell r="C2795"/>
        </row>
        <row r="2796">
          <cell r="B2796" t="str">
            <v>Zhambyl oblysy</v>
          </cell>
          <cell r="C2796"/>
        </row>
        <row r="2797">
          <cell r="B2797" t="str">
            <v>Žambylskaja oblast'</v>
          </cell>
          <cell r="C2797"/>
        </row>
        <row r="2798">
          <cell r="B2798" t="str">
            <v>Zhambylskaya oblast'</v>
          </cell>
          <cell r="C2798"/>
        </row>
        <row r="2799">
          <cell r="B2799" t="str">
            <v>Almaty</v>
          </cell>
          <cell r="C2799"/>
        </row>
        <row r="2800">
          <cell r="B2800" t="str">
            <v>Almaty</v>
          </cell>
          <cell r="C2800"/>
        </row>
        <row r="2801">
          <cell r="B2801" t="str">
            <v>Almaty</v>
          </cell>
          <cell r="C2801"/>
        </row>
        <row r="2802">
          <cell r="B2802" t="str">
            <v>Astana</v>
          </cell>
          <cell r="C2802"/>
        </row>
        <row r="2803">
          <cell r="B2803" t="str">
            <v>Astana</v>
          </cell>
          <cell r="C2803"/>
        </row>
        <row r="2804">
          <cell r="B2804" t="str">
            <v>Astana</v>
          </cell>
          <cell r="C2804"/>
        </row>
        <row r="2805">
          <cell r="B2805" t="str">
            <v>Bayqongyr</v>
          </cell>
          <cell r="C2805"/>
        </row>
        <row r="2806">
          <cell r="B2806" t="str">
            <v>Bajkonyr</v>
          </cell>
          <cell r="C2806"/>
        </row>
        <row r="2807">
          <cell r="B2807" t="str">
            <v>Baykonyr</v>
          </cell>
          <cell r="C2807"/>
        </row>
        <row r="2808">
          <cell r="B2808" t="str">
            <v>Shymkent</v>
          </cell>
          <cell r="C2808"/>
        </row>
        <row r="2809">
          <cell r="B2809" t="str">
            <v>Šimkent</v>
          </cell>
          <cell r="C2809"/>
        </row>
        <row r="2810">
          <cell r="B2810" t="str">
            <v>Shymkent</v>
          </cell>
          <cell r="C2810"/>
        </row>
        <row r="2811">
          <cell r="B2811" t="str">
            <v>Viangchan</v>
          </cell>
          <cell r="C2811"/>
        </row>
        <row r="2812">
          <cell r="B2812" t="str">
            <v>Attapu</v>
          </cell>
          <cell r="C2812"/>
        </row>
        <row r="2813">
          <cell r="B2813" t="str">
            <v>Bokèo</v>
          </cell>
          <cell r="C2813"/>
        </row>
        <row r="2814">
          <cell r="B2814" t="str">
            <v>Bolikhamxai</v>
          </cell>
          <cell r="C2814"/>
        </row>
        <row r="2815">
          <cell r="B2815" t="str">
            <v>Champasak</v>
          </cell>
          <cell r="C2815"/>
        </row>
        <row r="2816">
          <cell r="B2816" t="str">
            <v>Houaphan</v>
          </cell>
          <cell r="C2816"/>
        </row>
        <row r="2817">
          <cell r="B2817" t="str">
            <v>Khammouan</v>
          </cell>
          <cell r="C2817"/>
        </row>
        <row r="2818">
          <cell r="B2818" t="str">
            <v>Louang Namtha</v>
          </cell>
          <cell r="C2818"/>
        </row>
        <row r="2819">
          <cell r="B2819" t="str">
            <v>Louangphabang</v>
          </cell>
          <cell r="C2819"/>
        </row>
        <row r="2820">
          <cell r="B2820" t="str">
            <v>Oudômxai</v>
          </cell>
          <cell r="C2820"/>
        </row>
        <row r="2821">
          <cell r="B2821" t="str">
            <v>Phôngsali</v>
          </cell>
          <cell r="C2821"/>
        </row>
        <row r="2822">
          <cell r="B2822" t="str">
            <v>Salavan</v>
          </cell>
          <cell r="C2822"/>
        </row>
        <row r="2823">
          <cell r="B2823" t="str">
            <v>Savannakhét</v>
          </cell>
          <cell r="C2823"/>
        </row>
        <row r="2824">
          <cell r="B2824" t="str">
            <v>Viangchan</v>
          </cell>
          <cell r="C2824"/>
        </row>
        <row r="2825">
          <cell r="B2825" t="str">
            <v>Xaignabouli</v>
          </cell>
          <cell r="C2825"/>
        </row>
        <row r="2826">
          <cell r="B2826" t="str">
            <v>Xékong</v>
          </cell>
          <cell r="C2826"/>
        </row>
        <row r="2827">
          <cell r="B2827" t="str">
            <v>Xiangkhouang</v>
          </cell>
          <cell r="C2827"/>
        </row>
        <row r="2828">
          <cell r="B2828" t="str">
            <v>Xaisômboun</v>
          </cell>
          <cell r="C2828"/>
        </row>
        <row r="2829">
          <cell r="B2829" t="str">
            <v>‘Akkār</v>
          </cell>
          <cell r="C2829"/>
        </row>
        <row r="2830">
          <cell r="B2830" t="str">
            <v>Aakkâr</v>
          </cell>
          <cell r="C2830"/>
        </row>
        <row r="2831">
          <cell r="B2831" t="str">
            <v>Ash Shimāl</v>
          </cell>
          <cell r="C2831"/>
        </row>
        <row r="2832">
          <cell r="B2832" t="str">
            <v>Liban-Nord</v>
          </cell>
          <cell r="C2832"/>
        </row>
        <row r="2833">
          <cell r="B2833" t="str">
            <v>Bayrūt</v>
          </cell>
          <cell r="C2833"/>
        </row>
        <row r="2834">
          <cell r="B2834" t="str">
            <v>Beyrouth</v>
          </cell>
          <cell r="C2834"/>
        </row>
        <row r="2835">
          <cell r="B2835" t="str">
            <v>B‘alabak-Al Hirmil</v>
          </cell>
          <cell r="C2835"/>
        </row>
        <row r="2836">
          <cell r="B2836" t="str">
            <v>Baalbek-Hermel</v>
          </cell>
          <cell r="C2836"/>
        </row>
        <row r="2837">
          <cell r="B2837" t="str">
            <v>Béqaa</v>
          </cell>
          <cell r="C2837"/>
        </row>
        <row r="2838">
          <cell r="B2838" t="str">
            <v>Al Biqā‘</v>
          </cell>
          <cell r="C2838"/>
        </row>
        <row r="2839">
          <cell r="B2839" t="str">
            <v>Al Janūb</v>
          </cell>
          <cell r="C2839"/>
        </row>
        <row r="2840">
          <cell r="B2840" t="str">
            <v>Liban-Sud</v>
          </cell>
          <cell r="C2840"/>
        </row>
        <row r="2841">
          <cell r="B2841" t="str">
            <v>Mont-Liban</v>
          </cell>
          <cell r="C2841"/>
        </row>
        <row r="2842">
          <cell r="B2842" t="str">
            <v>Jabal Lubnān</v>
          </cell>
          <cell r="C2842"/>
        </row>
        <row r="2843">
          <cell r="B2843" t="str">
            <v>Nabatîyé</v>
          </cell>
          <cell r="C2843"/>
        </row>
        <row r="2844">
          <cell r="B2844" t="str">
            <v>An Nabaţīyah</v>
          </cell>
          <cell r="C2844"/>
        </row>
        <row r="2845">
          <cell r="B2845" t="str">
            <v>Anse la Raye</v>
          </cell>
          <cell r="C2845"/>
        </row>
        <row r="2846">
          <cell r="B2846" t="str">
            <v>Castries</v>
          </cell>
          <cell r="C2846"/>
        </row>
        <row r="2847">
          <cell r="B2847" t="str">
            <v>Choiseul</v>
          </cell>
          <cell r="C2847"/>
        </row>
        <row r="2848">
          <cell r="B2848" t="str">
            <v>Dennery</v>
          </cell>
          <cell r="C2848"/>
        </row>
        <row r="2849">
          <cell r="B2849" t="str">
            <v>Gros Islet</v>
          </cell>
          <cell r="C2849"/>
        </row>
        <row r="2850">
          <cell r="B2850" t="str">
            <v>Laborie</v>
          </cell>
          <cell r="C2850"/>
        </row>
        <row r="2851">
          <cell r="B2851" t="str">
            <v>Micoud</v>
          </cell>
          <cell r="C2851"/>
        </row>
        <row r="2852">
          <cell r="B2852" t="str">
            <v>Soufrière</v>
          </cell>
          <cell r="C2852"/>
        </row>
        <row r="2853">
          <cell r="B2853" t="str">
            <v>Vieux Fort</v>
          </cell>
          <cell r="C2853"/>
        </row>
        <row r="2854">
          <cell r="B2854" t="str">
            <v>Canaries</v>
          </cell>
          <cell r="C2854"/>
        </row>
        <row r="2855">
          <cell r="B2855" t="str">
            <v>Balzers</v>
          </cell>
          <cell r="C2855"/>
        </row>
        <row r="2856">
          <cell r="B2856" t="str">
            <v>Eschen</v>
          </cell>
          <cell r="C2856"/>
        </row>
        <row r="2857">
          <cell r="B2857" t="str">
            <v>Gamprin</v>
          </cell>
          <cell r="C2857"/>
        </row>
        <row r="2858">
          <cell r="B2858" t="str">
            <v>Mauren</v>
          </cell>
          <cell r="C2858"/>
        </row>
        <row r="2859">
          <cell r="B2859" t="str">
            <v>Planken</v>
          </cell>
          <cell r="C2859"/>
        </row>
        <row r="2860">
          <cell r="B2860" t="str">
            <v>Ruggell</v>
          </cell>
          <cell r="C2860"/>
        </row>
        <row r="2861">
          <cell r="B2861" t="str">
            <v>Schaan</v>
          </cell>
          <cell r="C2861"/>
        </row>
        <row r="2862">
          <cell r="B2862" t="str">
            <v>Schellenberg</v>
          </cell>
          <cell r="C2862"/>
        </row>
        <row r="2863">
          <cell r="B2863" t="str">
            <v>Triesen</v>
          </cell>
          <cell r="C2863"/>
        </row>
        <row r="2864">
          <cell r="B2864" t="str">
            <v>Triesenberg</v>
          </cell>
          <cell r="C2864"/>
        </row>
        <row r="2865">
          <cell r="B2865" t="str">
            <v>Vaduz</v>
          </cell>
          <cell r="C2865"/>
        </row>
        <row r="2866">
          <cell r="B2866" t="str">
            <v>Western Province</v>
          </cell>
          <cell r="C2866"/>
        </row>
        <row r="2867">
          <cell r="B2867" t="str">
            <v>Basnāhira paḷāta</v>
          </cell>
          <cell r="C2867"/>
        </row>
        <row r="2868">
          <cell r="B2868" t="str">
            <v>Mel mākāṇam</v>
          </cell>
          <cell r="C2868"/>
        </row>
        <row r="2869">
          <cell r="B2869" t="str">
            <v>Colombo</v>
          </cell>
          <cell r="C2869"/>
        </row>
        <row r="2870">
          <cell r="B2870" t="str">
            <v>Kŏḷamba</v>
          </cell>
          <cell r="C2870"/>
        </row>
        <row r="2871">
          <cell r="B2871" t="str">
            <v>Kŏl̮umpu</v>
          </cell>
          <cell r="C2871"/>
        </row>
        <row r="2872">
          <cell r="B2872" t="str">
            <v>Gampaha</v>
          </cell>
          <cell r="C2872"/>
        </row>
        <row r="2873">
          <cell r="B2873" t="str">
            <v>Gampaha</v>
          </cell>
          <cell r="C2873"/>
        </row>
        <row r="2874">
          <cell r="B2874" t="str">
            <v>Kampahā</v>
          </cell>
          <cell r="C2874"/>
        </row>
        <row r="2875">
          <cell r="B2875" t="str">
            <v>Kalutara</v>
          </cell>
          <cell r="C2875"/>
        </row>
        <row r="2876">
          <cell r="B2876" t="str">
            <v>Kaḷutara</v>
          </cell>
          <cell r="C2876"/>
        </row>
        <row r="2877">
          <cell r="B2877" t="str">
            <v>Kaḷuttuṟai</v>
          </cell>
          <cell r="C2877"/>
        </row>
        <row r="2878">
          <cell r="B2878" t="str">
            <v>Central Province</v>
          </cell>
          <cell r="C2878"/>
        </row>
        <row r="2879">
          <cell r="B2879" t="str">
            <v>Madhyama paḷāta</v>
          </cell>
          <cell r="C2879"/>
        </row>
        <row r="2880">
          <cell r="B2880" t="str">
            <v>Mattiya mākāṇam</v>
          </cell>
          <cell r="C2880"/>
        </row>
        <row r="2881">
          <cell r="B2881" t="str">
            <v>Kandy</v>
          </cell>
          <cell r="C2881"/>
        </row>
        <row r="2882">
          <cell r="B2882" t="str">
            <v>Mahanuvara</v>
          </cell>
          <cell r="C2882"/>
        </row>
        <row r="2883">
          <cell r="B2883" t="str">
            <v>Kaṇṭi</v>
          </cell>
          <cell r="C2883"/>
        </row>
        <row r="2884">
          <cell r="B2884" t="str">
            <v>Matale</v>
          </cell>
          <cell r="C2884"/>
        </row>
        <row r="2885">
          <cell r="B2885" t="str">
            <v>Mātale</v>
          </cell>
          <cell r="C2885"/>
        </row>
        <row r="2886">
          <cell r="B2886" t="str">
            <v>Māttaḷai</v>
          </cell>
          <cell r="C2886"/>
        </row>
        <row r="2887">
          <cell r="B2887" t="str">
            <v>Nuwara Eliya</v>
          </cell>
          <cell r="C2887"/>
        </row>
        <row r="2888">
          <cell r="B2888" t="str">
            <v>Nuvara Ĕliya</v>
          </cell>
          <cell r="C2888"/>
        </row>
        <row r="2889">
          <cell r="B2889" t="str">
            <v>Nuvarĕliyā</v>
          </cell>
          <cell r="C2889"/>
        </row>
        <row r="2890">
          <cell r="B2890" t="str">
            <v>Southern Province</v>
          </cell>
          <cell r="C2890"/>
        </row>
        <row r="2891">
          <cell r="B2891" t="str">
            <v>Dakuṇu paḷāta</v>
          </cell>
          <cell r="C2891"/>
        </row>
        <row r="2892">
          <cell r="B2892" t="str">
            <v>Tĕṉ mākāṇam</v>
          </cell>
          <cell r="C2892"/>
        </row>
        <row r="2893">
          <cell r="B2893" t="str">
            <v>Galle</v>
          </cell>
          <cell r="C2893"/>
        </row>
        <row r="2894">
          <cell r="B2894" t="str">
            <v>Gālla</v>
          </cell>
          <cell r="C2894"/>
        </row>
        <row r="2895">
          <cell r="B2895" t="str">
            <v>Kāli</v>
          </cell>
          <cell r="C2895"/>
        </row>
        <row r="2896">
          <cell r="B2896" t="str">
            <v>Matara</v>
          </cell>
          <cell r="C2896"/>
        </row>
        <row r="2897">
          <cell r="B2897" t="str">
            <v>Mātara</v>
          </cell>
          <cell r="C2897"/>
        </row>
        <row r="2898">
          <cell r="B2898" t="str">
            <v>Māttaṛai</v>
          </cell>
          <cell r="C2898"/>
        </row>
        <row r="2899">
          <cell r="B2899" t="str">
            <v>Hambantota</v>
          </cell>
          <cell r="C2899"/>
        </row>
        <row r="2900">
          <cell r="B2900" t="str">
            <v>Hambantŏṭa</v>
          </cell>
          <cell r="C2900"/>
        </row>
        <row r="2901">
          <cell r="B2901" t="str">
            <v>Ampāntōṭṭai</v>
          </cell>
          <cell r="C2901"/>
        </row>
        <row r="2902">
          <cell r="B2902" t="str">
            <v>Northern Province</v>
          </cell>
          <cell r="C2902"/>
        </row>
        <row r="2903">
          <cell r="B2903" t="str">
            <v>Uturu paḷāta</v>
          </cell>
          <cell r="C2903"/>
        </row>
        <row r="2904">
          <cell r="B2904" t="str">
            <v>Vaṭakku mākāṇam</v>
          </cell>
          <cell r="C2904"/>
        </row>
        <row r="2905">
          <cell r="B2905" t="str">
            <v>Jaffna</v>
          </cell>
          <cell r="C2905"/>
        </row>
        <row r="2906">
          <cell r="B2906" t="str">
            <v>Yāpanaya</v>
          </cell>
          <cell r="C2906"/>
        </row>
        <row r="2907">
          <cell r="B2907" t="str">
            <v>Yāl̮ppāṇam</v>
          </cell>
          <cell r="C2907"/>
        </row>
        <row r="2908">
          <cell r="B2908" t="str">
            <v>Kilinochchi</v>
          </cell>
          <cell r="C2908"/>
        </row>
        <row r="2909">
          <cell r="B2909" t="str">
            <v>Kilinŏchchi</v>
          </cell>
          <cell r="C2909"/>
        </row>
        <row r="2910">
          <cell r="B2910" t="str">
            <v>Kiḷinochchi</v>
          </cell>
          <cell r="C2910"/>
        </row>
        <row r="2911">
          <cell r="B2911" t="str">
            <v>Mannar</v>
          </cell>
          <cell r="C2911"/>
        </row>
        <row r="2912">
          <cell r="B2912" t="str">
            <v>Mannārama</v>
          </cell>
          <cell r="C2912"/>
        </row>
        <row r="2913">
          <cell r="B2913" t="str">
            <v>Maṉṉār</v>
          </cell>
          <cell r="C2913"/>
        </row>
        <row r="2914">
          <cell r="B2914" t="str">
            <v>Vavuniya</v>
          </cell>
          <cell r="C2914"/>
        </row>
        <row r="2915">
          <cell r="B2915" t="str">
            <v>Vavuniyāva</v>
          </cell>
          <cell r="C2915"/>
        </row>
        <row r="2916">
          <cell r="B2916" t="str">
            <v>Vavuṉiyā</v>
          </cell>
          <cell r="C2916"/>
        </row>
        <row r="2917">
          <cell r="B2917" t="str">
            <v>Mullaittivu</v>
          </cell>
          <cell r="C2917"/>
        </row>
        <row r="2918">
          <cell r="B2918" t="str">
            <v>Mulativ</v>
          </cell>
          <cell r="C2918"/>
        </row>
        <row r="2919">
          <cell r="B2919" t="str">
            <v>Mullaittīvu</v>
          </cell>
          <cell r="C2919"/>
        </row>
        <row r="2920">
          <cell r="B2920" t="str">
            <v>Eastern Province</v>
          </cell>
          <cell r="C2920"/>
        </row>
        <row r="2921">
          <cell r="B2921" t="str">
            <v>Næ̆gĕnahira paḷāta</v>
          </cell>
          <cell r="C2921"/>
        </row>
        <row r="2922">
          <cell r="B2922" t="str">
            <v>Kil̮akku mākāṇam</v>
          </cell>
          <cell r="C2922"/>
        </row>
        <row r="2923">
          <cell r="B2923" t="str">
            <v>Batticaloa</v>
          </cell>
          <cell r="C2923"/>
        </row>
        <row r="2924">
          <cell r="B2924" t="str">
            <v>Maḍakalapuva</v>
          </cell>
          <cell r="C2924"/>
        </row>
        <row r="2925">
          <cell r="B2925" t="str">
            <v>Maṭṭakkaḷappu</v>
          </cell>
          <cell r="C2925"/>
        </row>
        <row r="2926">
          <cell r="B2926" t="str">
            <v>Ampara</v>
          </cell>
          <cell r="C2926"/>
        </row>
        <row r="2927">
          <cell r="B2927" t="str">
            <v>Ampāra</v>
          </cell>
          <cell r="C2927"/>
        </row>
        <row r="2928">
          <cell r="B2928" t="str">
            <v>Ampāṟai</v>
          </cell>
          <cell r="C2928"/>
        </row>
        <row r="2929">
          <cell r="B2929" t="str">
            <v>Trincomalee</v>
          </cell>
          <cell r="C2929"/>
        </row>
        <row r="2930">
          <cell r="B2930" t="str">
            <v>Trikuṇāmalaya</v>
          </cell>
          <cell r="C2930"/>
        </row>
        <row r="2931">
          <cell r="B2931" t="str">
            <v>Tirukŏṇamalai</v>
          </cell>
          <cell r="C2931"/>
        </row>
        <row r="2932">
          <cell r="B2932" t="str">
            <v>North Western Province</v>
          </cell>
          <cell r="C2932"/>
        </row>
        <row r="2933">
          <cell r="B2933" t="str">
            <v>Vayamba paḷāta</v>
          </cell>
          <cell r="C2933"/>
        </row>
        <row r="2934">
          <cell r="B2934" t="str">
            <v>Vaṭamel mākāṇam</v>
          </cell>
          <cell r="C2934"/>
        </row>
        <row r="2935">
          <cell r="B2935" t="str">
            <v>Kurunegala</v>
          </cell>
          <cell r="C2935"/>
        </row>
        <row r="2936">
          <cell r="B2936" t="str">
            <v>Kuruṇægala</v>
          </cell>
          <cell r="C2936"/>
        </row>
        <row r="2937">
          <cell r="B2937" t="str">
            <v>Kurunākal</v>
          </cell>
          <cell r="C2937"/>
        </row>
        <row r="2938">
          <cell r="B2938" t="str">
            <v>Puttalam</v>
          </cell>
          <cell r="C2938"/>
        </row>
        <row r="2939">
          <cell r="B2939" t="str">
            <v>Puttalama</v>
          </cell>
          <cell r="C2939"/>
        </row>
        <row r="2940">
          <cell r="B2940" t="str">
            <v>Puttaḷam</v>
          </cell>
          <cell r="C2940"/>
        </row>
        <row r="2941">
          <cell r="B2941" t="str">
            <v>North Central Province</v>
          </cell>
          <cell r="C2941"/>
        </row>
        <row r="2942">
          <cell r="B2942" t="str">
            <v>Uturumæ̆da paḷāta</v>
          </cell>
          <cell r="C2942"/>
        </row>
        <row r="2943">
          <cell r="B2943" t="str">
            <v>Vaṭamattiya mākāṇam</v>
          </cell>
          <cell r="C2943"/>
        </row>
        <row r="2944">
          <cell r="B2944" t="str">
            <v>Anuradhapura</v>
          </cell>
          <cell r="C2944"/>
        </row>
        <row r="2945">
          <cell r="B2945" t="str">
            <v>Anurādhapura</v>
          </cell>
          <cell r="C2945"/>
        </row>
        <row r="2946">
          <cell r="B2946" t="str">
            <v>Anurātapuram</v>
          </cell>
          <cell r="C2946"/>
        </row>
        <row r="2947">
          <cell r="B2947" t="str">
            <v>Polonnaruwa</v>
          </cell>
          <cell r="C2947"/>
        </row>
        <row r="2948">
          <cell r="B2948" t="str">
            <v>Pŏḷŏnnaruva</v>
          </cell>
          <cell r="C2948"/>
        </row>
        <row r="2949">
          <cell r="B2949" t="str">
            <v>Pŏlaṉṉaṛuvai</v>
          </cell>
          <cell r="C2949"/>
        </row>
        <row r="2950">
          <cell r="B2950" t="str">
            <v>Uva Province</v>
          </cell>
          <cell r="C2950"/>
        </row>
        <row r="2951">
          <cell r="B2951" t="str">
            <v>Ūva paḷāta</v>
          </cell>
          <cell r="C2951"/>
        </row>
        <row r="2952">
          <cell r="B2952" t="str">
            <v>Ūvā mākāṇam</v>
          </cell>
          <cell r="C2952"/>
        </row>
        <row r="2953">
          <cell r="B2953" t="str">
            <v>Badulla</v>
          </cell>
          <cell r="C2953"/>
        </row>
        <row r="2954">
          <cell r="B2954" t="str">
            <v>Badulla</v>
          </cell>
          <cell r="C2954"/>
        </row>
        <row r="2955">
          <cell r="B2955" t="str">
            <v>Patuḷai</v>
          </cell>
          <cell r="C2955"/>
        </row>
        <row r="2956">
          <cell r="B2956" t="str">
            <v>Monaragala</v>
          </cell>
          <cell r="C2956"/>
        </row>
        <row r="2957">
          <cell r="B2957" t="str">
            <v>Mŏṇarāgala</v>
          </cell>
          <cell r="C2957"/>
        </row>
        <row r="2958">
          <cell r="B2958" t="str">
            <v>Mŏṉarākalai</v>
          </cell>
          <cell r="C2958"/>
        </row>
        <row r="2959">
          <cell r="B2959" t="str">
            <v>Sabaragamuwa Province</v>
          </cell>
          <cell r="C2959"/>
        </row>
        <row r="2960">
          <cell r="B2960" t="str">
            <v>Sabaragamuva paḷāta</v>
          </cell>
          <cell r="C2960"/>
        </row>
        <row r="2961">
          <cell r="B2961" t="str">
            <v>Chappirakamuva mākāṇam</v>
          </cell>
          <cell r="C2961"/>
        </row>
        <row r="2962">
          <cell r="B2962" t="str">
            <v>Ratnapura</v>
          </cell>
          <cell r="C2962"/>
        </row>
        <row r="2963">
          <cell r="B2963" t="str">
            <v>Ratnapura</v>
          </cell>
          <cell r="C2963"/>
        </row>
        <row r="2964">
          <cell r="B2964" t="str">
            <v>Irattiṉapuri</v>
          </cell>
          <cell r="C2964"/>
        </row>
        <row r="2965">
          <cell r="B2965" t="str">
            <v>Kegalla</v>
          </cell>
          <cell r="C2965"/>
        </row>
        <row r="2966">
          <cell r="B2966" t="str">
            <v>Kægalla</v>
          </cell>
          <cell r="C2966"/>
        </row>
        <row r="2967">
          <cell r="B2967" t="str">
            <v>Kekālai</v>
          </cell>
          <cell r="C2967"/>
        </row>
        <row r="2968">
          <cell r="B2968" t="str">
            <v>Bong</v>
          </cell>
          <cell r="C2968"/>
        </row>
        <row r="2969">
          <cell r="B2969" t="str">
            <v>Bomi</v>
          </cell>
          <cell r="C2969"/>
        </row>
        <row r="2970">
          <cell r="B2970" t="str">
            <v>Grand Cape Mount</v>
          </cell>
          <cell r="C2970"/>
        </row>
        <row r="2971">
          <cell r="B2971" t="str">
            <v>Grand Bassa</v>
          </cell>
          <cell r="C2971"/>
        </row>
        <row r="2972">
          <cell r="B2972" t="str">
            <v>Grand Gedeh</v>
          </cell>
          <cell r="C2972"/>
        </row>
        <row r="2973">
          <cell r="B2973" t="str">
            <v>Grand Kru</v>
          </cell>
          <cell r="C2973"/>
        </row>
        <row r="2974">
          <cell r="B2974" t="str">
            <v>Gbarpolu</v>
          </cell>
          <cell r="C2974"/>
        </row>
        <row r="2975">
          <cell r="B2975" t="str">
            <v>Lofa</v>
          </cell>
          <cell r="C2975"/>
        </row>
        <row r="2976">
          <cell r="B2976" t="str">
            <v>Margibi</v>
          </cell>
          <cell r="C2976"/>
        </row>
        <row r="2977">
          <cell r="B2977" t="str">
            <v>Montserrado</v>
          </cell>
          <cell r="C2977"/>
        </row>
        <row r="2978">
          <cell r="B2978" t="str">
            <v>Maryland</v>
          </cell>
          <cell r="C2978"/>
        </row>
        <row r="2979">
          <cell r="B2979" t="str">
            <v>Nimba</v>
          </cell>
          <cell r="C2979"/>
        </row>
        <row r="2980">
          <cell r="B2980" t="str">
            <v>River Gee</v>
          </cell>
          <cell r="C2980"/>
        </row>
        <row r="2981">
          <cell r="B2981" t="str">
            <v>River Cess</v>
          </cell>
          <cell r="C2981"/>
        </row>
        <row r="2982">
          <cell r="B2982" t="str">
            <v>Sinoe</v>
          </cell>
          <cell r="C2982"/>
        </row>
        <row r="2983">
          <cell r="B2983" t="str">
            <v>Maseru</v>
          </cell>
          <cell r="C2983"/>
        </row>
        <row r="2984">
          <cell r="B2984" t="str">
            <v>Maseru</v>
          </cell>
          <cell r="C2984"/>
        </row>
        <row r="2985">
          <cell r="B2985" t="str">
            <v>Butha-Buthe</v>
          </cell>
          <cell r="C2985"/>
        </row>
        <row r="2986">
          <cell r="B2986" t="str">
            <v>Butha-Buthe</v>
          </cell>
          <cell r="C2986"/>
        </row>
        <row r="2987">
          <cell r="B2987" t="str">
            <v>Leribe</v>
          </cell>
          <cell r="C2987"/>
        </row>
        <row r="2988">
          <cell r="B2988" t="str">
            <v>Leribe</v>
          </cell>
          <cell r="C2988"/>
        </row>
        <row r="2989">
          <cell r="B2989" t="str">
            <v>Berea</v>
          </cell>
          <cell r="C2989"/>
        </row>
        <row r="2990">
          <cell r="B2990" t="str">
            <v>Berea</v>
          </cell>
          <cell r="C2990"/>
        </row>
        <row r="2991">
          <cell r="B2991" t="str">
            <v>Mafeteng</v>
          </cell>
          <cell r="C2991"/>
        </row>
        <row r="2992">
          <cell r="B2992" t="str">
            <v>Mafeteng</v>
          </cell>
          <cell r="C2992"/>
        </row>
        <row r="2993">
          <cell r="B2993" t="str">
            <v>Mohale's Hoek</v>
          </cell>
          <cell r="C2993"/>
        </row>
        <row r="2994">
          <cell r="B2994" t="str">
            <v>Mohale's Hoek</v>
          </cell>
          <cell r="C2994"/>
        </row>
        <row r="2995">
          <cell r="B2995" t="str">
            <v>Quthing</v>
          </cell>
          <cell r="C2995"/>
        </row>
        <row r="2996">
          <cell r="B2996" t="str">
            <v>Quthing</v>
          </cell>
          <cell r="C2996"/>
        </row>
        <row r="2997">
          <cell r="B2997" t="str">
            <v>Qacha's Nek</v>
          </cell>
          <cell r="C2997"/>
        </row>
        <row r="2998">
          <cell r="B2998" t="str">
            <v>Qacha's Nek</v>
          </cell>
          <cell r="C2998"/>
        </row>
        <row r="2999">
          <cell r="B2999" t="str">
            <v>Mokhotlong</v>
          </cell>
          <cell r="C2999"/>
        </row>
        <row r="3000">
          <cell r="B3000" t="str">
            <v>Mokhotlong</v>
          </cell>
          <cell r="C3000"/>
        </row>
        <row r="3001">
          <cell r="B3001" t="str">
            <v>Thaba-Tseka</v>
          </cell>
          <cell r="C3001"/>
        </row>
        <row r="3002">
          <cell r="B3002" t="str">
            <v>Thaba-Tseka</v>
          </cell>
          <cell r="C3002"/>
        </row>
        <row r="3003">
          <cell r="B3003" t="str">
            <v>Alytaus apskritis</v>
          </cell>
          <cell r="C3003"/>
        </row>
        <row r="3004">
          <cell r="B3004" t="str">
            <v>Klaipėdos apskritis</v>
          </cell>
          <cell r="C3004"/>
        </row>
        <row r="3005">
          <cell r="B3005" t="str">
            <v>Kauno apskritis</v>
          </cell>
          <cell r="C3005"/>
        </row>
        <row r="3006">
          <cell r="B3006" t="str">
            <v>Marijampolės apskritis</v>
          </cell>
          <cell r="C3006"/>
        </row>
        <row r="3007">
          <cell r="B3007" t="str">
            <v>Panevėžio apskritis</v>
          </cell>
          <cell r="C3007"/>
        </row>
        <row r="3008">
          <cell r="B3008" t="str">
            <v>Šiaulių apskritis</v>
          </cell>
          <cell r="C3008"/>
        </row>
        <row r="3009">
          <cell r="B3009" t="str">
            <v>Tauragės apskritis</v>
          </cell>
          <cell r="C3009"/>
        </row>
        <row r="3010">
          <cell r="B3010" t="str">
            <v>Telšių apskritis</v>
          </cell>
          <cell r="C3010"/>
        </row>
        <row r="3011">
          <cell r="B3011" t="str">
            <v>Utenos apskritis</v>
          </cell>
          <cell r="C3011"/>
        </row>
        <row r="3012">
          <cell r="B3012" t="str">
            <v>Vilniaus apskritis</v>
          </cell>
          <cell r="C3012"/>
        </row>
        <row r="3013">
          <cell r="B3013" t="str">
            <v>Alytaus miestas</v>
          </cell>
          <cell r="C3013"/>
        </row>
        <row r="3014">
          <cell r="B3014" t="str">
            <v>Kauno miestas</v>
          </cell>
          <cell r="C3014"/>
        </row>
        <row r="3015">
          <cell r="B3015" t="str">
            <v>Klaipėdos miestas</v>
          </cell>
          <cell r="C3015"/>
        </row>
        <row r="3016">
          <cell r="B3016" t="str">
            <v>Palangos miestas</v>
          </cell>
          <cell r="C3016"/>
        </row>
        <row r="3017">
          <cell r="B3017" t="str">
            <v>Panevėžio miestas</v>
          </cell>
          <cell r="C3017"/>
        </row>
        <row r="3018">
          <cell r="B3018" t="str">
            <v>Šiaulių miestas</v>
          </cell>
          <cell r="C3018"/>
        </row>
        <row r="3019">
          <cell r="B3019" t="str">
            <v>Vilniaus miestas</v>
          </cell>
          <cell r="C3019"/>
        </row>
        <row r="3020">
          <cell r="B3020" t="str">
            <v>Akmenė</v>
          </cell>
          <cell r="C3020"/>
        </row>
        <row r="3021">
          <cell r="B3021" t="str">
            <v>Alytus</v>
          </cell>
          <cell r="C3021"/>
        </row>
        <row r="3022">
          <cell r="B3022" t="str">
            <v>Anykščiai</v>
          </cell>
          <cell r="C3022"/>
        </row>
        <row r="3023">
          <cell r="B3023" t="str">
            <v>Biržai</v>
          </cell>
          <cell r="C3023"/>
        </row>
        <row r="3024">
          <cell r="B3024" t="str">
            <v>Ignalina</v>
          </cell>
          <cell r="C3024"/>
        </row>
        <row r="3025">
          <cell r="B3025" t="str">
            <v>Jonava</v>
          </cell>
          <cell r="C3025"/>
        </row>
        <row r="3026">
          <cell r="B3026" t="str">
            <v>Joniškis</v>
          </cell>
          <cell r="C3026"/>
        </row>
        <row r="3027">
          <cell r="B3027" t="str">
            <v>Jurbarkas</v>
          </cell>
          <cell r="C3027"/>
        </row>
        <row r="3028">
          <cell r="B3028" t="str">
            <v>Kaišiadorys</v>
          </cell>
          <cell r="C3028"/>
        </row>
        <row r="3029">
          <cell r="B3029" t="str">
            <v>Kaunas</v>
          </cell>
          <cell r="C3029"/>
        </row>
        <row r="3030">
          <cell r="B3030" t="str">
            <v>Kėdainiai</v>
          </cell>
          <cell r="C3030"/>
        </row>
        <row r="3031">
          <cell r="B3031" t="str">
            <v>Kelmė</v>
          </cell>
          <cell r="C3031"/>
        </row>
        <row r="3032">
          <cell r="B3032" t="str">
            <v>Klaipėda</v>
          </cell>
          <cell r="C3032"/>
        </row>
        <row r="3033">
          <cell r="B3033" t="str">
            <v>Kretinga</v>
          </cell>
          <cell r="C3033"/>
        </row>
        <row r="3034">
          <cell r="B3034" t="str">
            <v>Kupiškis</v>
          </cell>
          <cell r="C3034"/>
        </row>
        <row r="3035">
          <cell r="B3035" t="str">
            <v>Lazdijai</v>
          </cell>
          <cell r="C3035"/>
        </row>
        <row r="3036">
          <cell r="B3036" t="str">
            <v>Marijampolė</v>
          </cell>
          <cell r="C3036"/>
        </row>
        <row r="3037">
          <cell r="B3037" t="str">
            <v>Mažeikiai</v>
          </cell>
          <cell r="C3037"/>
        </row>
        <row r="3038">
          <cell r="B3038" t="str">
            <v>Molėtai</v>
          </cell>
          <cell r="C3038"/>
        </row>
        <row r="3039">
          <cell r="B3039" t="str">
            <v>Pakruojis</v>
          </cell>
          <cell r="C3039"/>
        </row>
        <row r="3040">
          <cell r="B3040" t="str">
            <v>Panevėžys</v>
          </cell>
          <cell r="C3040"/>
        </row>
        <row r="3041">
          <cell r="B3041" t="str">
            <v>Pasvalys</v>
          </cell>
          <cell r="C3041"/>
        </row>
        <row r="3042">
          <cell r="B3042" t="str">
            <v>Plungė</v>
          </cell>
          <cell r="C3042"/>
        </row>
        <row r="3043">
          <cell r="B3043" t="str">
            <v>Prienai</v>
          </cell>
          <cell r="C3043"/>
        </row>
        <row r="3044">
          <cell r="B3044" t="str">
            <v>Radviliškis</v>
          </cell>
          <cell r="C3044"/>
        </row>
        <row r="3045">
          <cell r="B3045" t="str">
            <v>Raseiniai</v>
          </cell>
          <cell r="C3045"/>
        </row>
        <row r="3046">
          <cell r="B3046" t="str">
            <v>Rokiškis</v>
          </cell>
          <cell r="C3046"/>
        </row>
        <row r="3047">
          <cell r="B3047" t="str">
            <v>Šakiai</v>
          </cell>
          <cell r="C3047"/>
        </row>
        <row r="3048">
          <cell r="B3048" t="str">
            <v>Šalčininkai</v>
          </cell>
          <cell r="C3048"/>
        </row>
        <row r="3049">
          <cell r="B3049" t="str">
            <v>Šiauliai</v>
          </cell>
          <cell r="C3049"/>
        </row>
        <row r="3050">
          <cell r="B3050" t="str">
            <v>Šilalė</v>
          </cell>
          <cell r="C3050"/>
        </row>
        <row r="3051">
          <cell r="B3051" t="str">
            <v>Šilutė</v>
          </cell>
          <cell r="C3051"/>
        </row>
        <row r="3052">
          <cell r="B3052" t="str">
            <v>Širvintos</v>
          </cell>
          <cell r="C3052"/>
        </row>
        <row r="3053">
          <cell r="B3053" t="str">
            <v>Skuodas</v>
          </cell>
          <cell r="C3053"/>
        </row>
        <row r="3054">
          <cell r="B3054" t="str">
            <v>Švenčionys</v>
          </cell>
          <cell r="C3054"/>
        </row>
        <row r="3055">
          <cell r="B3055" t="str">
            <v>Tauragė</v>
          </cell>
          <cell r="C3055"/>
        </row>
        <row r="3056">
          <cell r="B3056" t="str">
            <v>Telšiai</v>
          </cell>
          <cell r="C3056"/>
        </row>
        <row r="3057">
          <cell r="B3057" t="str">
            <v>Trakai</v>
          </cell>
          <cell r="C3057"/>
        </row>
        <row r="3058">
          <cell r="B3058" t="str">
            <v>Ukmergė</v>
          </cell>
          <cell r="C3058"/>
        </row>
        <row r="3059">
          <cell r="B3059" t="str">
            <v>Utena</v>
          </cell>
          <cell r="C3059"/>
        </row>
        <row r="3060">
          <cell r="B3060" t="str">
            <v>Varėna</v>
          </cell>
          <cell r="C3060"/>
        </row>
        <row r="3061">
          <cell r="B3061" t="str">
            <v>Vilkaviškis</v>
          </cell>
          <cell r="C3061"/>
        </row>
        <row r="3062">
          <cell r="B3062" t="str">
            <v>Vilnius</v>
          </cell>
          <cell r="C3062"/>
        </row>
        <row r="3063">
          <cell r="B3063" t="str">
            <v>Zarasai</v>
          </cell>
          <cell r="C3063"/>
        </row>
        <row r="3064">
          <cell r="B3064" t="str">
            <v>Birštono</v>
          </cell>
          <cell r="C3064"/>
        </row>
        <row r="3065">
          <cell r="B3065" t="str">
            <v>Druskininkai</v>
          </cell>
          <cell r="C3065"/>
        </row>
        <row r="3066">
          <cell r="B3066" t="str">
            <v>Elektrėnai</v>
          </cell>
          <cell r="C3066"/>
        </row>
        <row r="3067">
          <cell r="B3067" t="str">
            <v>Kalvarijos</v>
          </cell>
          <cell r="C3067"/>
        </row>
        <row r="3068">
          <cell r="B3068" t="str">
            <v>Kazlų Rūdos</v>
          </cell>
          <cell r="C3068"/>
        </row>
        <row r="3069">
          <cell r="B3069" t="str">
            <v>Neringa</v>
          </cell>
          <cell r="C3069"/>
        </row>
        <row r="3070">
          <cell r="B3070" t="str">
            <v>Pagėgiai</v>
          </cell>
          <cell r="C3070"/>
        </row>
        <row r="3071">
          <cell r="B3071" t="str">
            <v>Rietavo</v>
          </cell>
          <cell r="C3071"/>
        </row>
        <row r="3072">
          <cell r="B3072" t="str">
            <v>Visaginas</v>
          </cell>
          <cell r="C3072"/>
        </row>
        <row r="3073">
          <cell r="B3073" t="str">
            <v>Capellen</v>
          </cell>
          <cell r="C3073"/>
        </row>
        <row r="3074">
          <cell r="B3074" t="str">
            <v>Capellen</v>
          </cell>
          <cell r="C3074"/>
        </row>
        <row r="3075">
          <cell r="B3075" t="str">
            <v>Kapellen</v>
          </cell>
          <cell r="C3075"/>
        </row>
        <row r="3076">
          <cell r="B3076" t="str">
            <v>Clerf</v>
          </cell>
          <cell r="C3076"/>
        </row>
        <row r="3077">
          <cell r="B3077" t="str">
            <v>Clervaux</v>
          </cell>
          <cell r="C3077"/>
        </row>
        <row r="3078">
          <cell r="B3078" t="str">
            <v>Klierf</v>
          </cell>
          <cell r="C3078"/>
        </row>
        <row r="3079">
          <cell r="B3079" t="str">
            <v>Diekirch</v>
          </cell>
          <cell r="C3079"/>
        </row>
        <row r="3080">
          <cell r="B3080" t="str">
            <v>Diekirch</v>
          </cell>
          <cell r="C3080"/>
        </row>
        <row r="3081">
          <cell r="B3081" t="str">
            <v>Diekrech</v>
          </cell>
          <cell r="C3081"/>
        </row>
        <row r="3082">
          <cell r="B3082" t="str">
            <v>Echternach</v>
          </cell>
          <cell r="C3082"/>
        </row>
        <row r="3083">
          <cell r="B3083" t="str">
            <v>Echternach</v>
          </cell>
          <cell r="C3083"/>
        </row>
        <row r="3084">
          <cell r="B3084" t="str">
            <v>Iechternach</v>
          </cell>
          <cell r="C3084"/>
        </row>
        <row r="3085">
          <cell r="B3085" t="str">
            <v>Esch an der Alzette</v>
          </cell>
          <cell r="C3085"/>
        </row>
        <row r="3086">
          <cell r="B3086" t="str">
            <v>Esch-sur-Alzette</v>
          </cell>
          <cell r="C3086"/>
        </row>
        <row r="3087">
          <cell r="B3087" t="str">
            <v>Esch-Uelzecht</v>
          </cell>
          <cell r="C3087"/>
        </row>
        <row r="3088">
          <cell r="B3088" t="str">
            <v>Grevenmacher</v>
          </cell>
          <cell r="C3088"/>
        </row>
        <row r="3089">
          <cell r="B3089" t="str">
            <v>Grevenmacher</v>
          </cell>
          <cell r="C3089"/>
        </row>
        <row r="3090">
          <cell r="B3090" t="str">
            <v>Gréivemaacher</v>
          </cell>
          <cell r="C3090"/>
        </row>
        <row r="3091">
          <cell r="B3091" t="str">
            <v>Luxemburg</v>
          </cell>
          <cell r="C3091"/>
        </row>
        <row r="3092">
          <cell r="B3092" t="str">
            <v>Luxembourg</v>
          </cell>
          <cell r="C3092"/>
        </row>
        <row r="3093">
          <cell r="B3093" t="str">
            <v>Lëtzebuerg</v>
          </cell>
          <cell r="C3093"/>
        </row>
        <row r="3094">
          <cell r="B3094" t="str">
            <v>Mersch</v>
          </cell>
          <cell r="C3094"/>
        </row>
        <row r="3095">
          <cell r="B3095" t="str">
            <v>Mersch</v>
          </cell>
          <cell r="C3095"/>
        </row>
        <row r="3096">
          <cell r="B3096" t="str">
            <v>Miersch</v>
          </cell>
          <cell r="C3096"/>
        </row>
        <row r="3097">
          <cell r="B3097" t="str">
            <v>Redingen</v>
          </cell>
          <cell r="C3097"/>
        </row>
        <row r="3098">
          <cell r="B3098" t="str">
            <v>Redange</v>
          </cell>
          <cell r="C3098"/>
        </row>
        <row r="3099">
          <cell r="B3099" t="str">
            <v>Réiden-Atert</v>
          </cell>
          <cell r="C3099"/>
        </row>
        <row r="3100">
          <cell r="B3100" t="str">
            <v>Remich</v>
          </cell>
          <cell r="C3100"/>
        </row>
        <row r="3101">
          <cell r="B3101" t="str">
            <v>Remich</v>
          </cell>
          <cell r="C3101"/>
        </row>
        <row r="3102">
          <cell r="B3102" t="str">
            <v>Réimech</v>
          </cell>
          <cell r="C3102"/>
        </row>
        <row r="3103">
          <cell r="B3103" t="str">
            <v>Vianden</v>
          </cell>
          <cell r="C3103"/>
        </row>
        <row r="3104">
          <cell r="B3104" t="str">
            <v>Vianden</v>
          </cell>
          <cell r="C3104"/>
        </row>
        <row r="3105">
          <cell r="B3105" t="str">
            <v>Veianen</v>
          </cell>
          <cell r="C3105"/>
        </row>
        <row r="3106">
          <cell r="B3106" t="str">
            <v>Wiltz</v>
          </cell>
          <cell r="C3106"/>
        </row>
        <row r="3107">
          <cell r="B3107" t="str">
            <v>Wiltz</v>
          </cell>
          <cell r="C3107"/>
        </row>
        <row r="3108">
          <cell r="B3108" t="str">
            <v>Wolz</v>
          </cell>
          <cell r="C3108"/>
        </row>
        <row r="3109">
          <cell r="B3109" t="str">
            <v>Aglonas novads</v>
          </cell>
          <cell r="C3109"/>
        </row>
        <row r="3110">
          <cell r="B3110" t="str">
            <v>Aizkraukles novads</v>
          </cell>
          <cell r="C3110"/>
        </row>
        <row r="3111">
          <cell r="B3111" t="str">
            <v>Aizputes novads</v>
          </cell>
          <cell r="C3111"/>
        </row>
        <row r="3112">
          <cell r="B3112" t="str">
            <v>Aknīstes novads</v>
          </cell>
          <cell r="C3112"/>
        </row>
        <row r="3113">
          <cell r="B3113" t="str">
            <v>Alojas novads</v>
          </cell>
          <cell r="C3113"/>
        </row>
        <row r="3114">
          <cell r="B3114" t="str">
            <v>Alsungas novads</v>
          </cell>
          <cell r="C3114"/>
        </row>
        <row r="3115">
          <cell r="B3115" t="str">
            <v>Alūksnes novads</v>
          </cell>
          <cell r="C3115"/>
        </row>
        <row r="3116">
          <cell r="B3116" t="str">
            <v>Amatas novads</v>
          </cell>
          <cell r="C3116"/>
        </row>
        <row r="3117">
          <cell r="B3117" t="str">
            <v>Apes novads</v>
          </cell>
          <cell r="C3117"/>
        </row>
        <row r="3118">
          <cell r="B3118" t="str">
            <v>Auces novads</v>
          </cell>
          <cell r="C3118"/>
        </row>
        <row r="3119">
          <cell r="B3119" t="str">
            <v>Ādažu novads</v>
          </cell>
          <cell r="C3119"/>
        </row>
        <row r="3120">
          <cell r="B3120" t="str">
            <v>Babītes novads</v>
          </cell>
          <cell r="C3120"/>
        </row>
        <row r="3121">
          <cell r="B3121" t="str">
            <v>Baldones novads</v>
          </cell>
          <cell r="C3121"/>
        </row>
        <row r="3122">
          <cell r="B3122" t="str">
            <v>Baltinavas novads</v>
          </cell>
          <cell r="C3122"/>
        </row>
        <row r="3123">
          <cell r="B3123" t="str">
            <v>Balvu novads</v>
          </cell>
          <cell r="C3123"/>
        </row>
        <row r="3124">
          <cell r="B3124" t="str">
            <v>Bauskas novads</v>
          </cell>
          <cell r="C3124"/>
        </row>
        <row r="3125">
          <cell r="B3125" t="str">
            <v>Beverīnas novads</v>
          </cell>
          <cell r="C3125"/>
        </row>
        <row r="3126">
          <cell r="B3126" t="str">
            <v>Brocēnu novads</v>
          </cell>
          <cell r="C3126"/>
        </row>
        <row r="3127">
          <cell r="B3127" t="str">
            <v>Burtnieku novads</v>
          </cell>
          <cell r="C3127"/>
        </row>
        <row r="3128">
          <cell r="B3128" t="str">
            <v>Carnikavas novads</v>
          </cell>
          <cell r="C3128"/>
        </row>
        <row r="3129">
          <cell r="B3129" t="str">
            <v>Cesvaines novads</v>
          </cell>
          <cell r="C3129"/>
        </row>
        <row r="3130">
          <cell r="B3130" t="str">
            <v>Cēsu novads</v>
          </cell>
          <cell r="C3130"/>
        </row>
        <row r="3131">
          <cell r="B3131" t="str">
            <v>Ciblas novads</v>
          </cell>
          <cell r="C3131"/>
        </row>
        <row r="3132">
          <cell r="B3132" t="str">
            <v>Dagdas novads</v>
          </cell>
          <cell r="C3132"/>
        </row>
        <row r="3133">
          <cell r="B3133" t="str">
            <v>Daugavpils novads</v>
          </cell>
          <cell r="C3133"/>
        </row>
        <row r="3134">
          <cell r="B3134" t="str">
            <v>Dobeles novads</v>
          </cell>
          <cell r="C3134"/>
        </row>
        <row r="3135">
          <cell r="B3135" t="str">
            <v>Dundagas novads</v>
          </cell>
          <cell r="C3135"/>
        </row>
        <row r="3136">
          <cell r="B3136" t="str">
            <v>Durbes novads</v>
          </cell>
          <cell r="C3136"/>
        </row>
        <row r="3137">
          <cell r="B3137" t="str">
            <v>Engures novads</v>
          </cell>
          <cell r="C3137"/>
        </row>
        <row r="3138">
          <cell r="B3138" t="str">
            <v>Ērgļu novads</v>
          </cell>
          <cell r="C3138"/>
        </row>
        <row r="3139">
          <cell r="B3139" t="str">
            <v>Garkalnes novads</v>
          </cell>
          <cell r="C3139"/>
        </row>
        <row r="3140">
          <cell r="B3140" t="str">
            <v>Grobiņas novads</v>
          </cell>
          <cell r="C3140"/>
        </row>
        <row r="3141">
          <cell r="B3141" t="str">
            <v>Gulbenes novads</v>
          </cell>
          <cell r="C3141"/>
        </row>
        <row r="3142">
          <cell r="B3142" t="str">
            <v>Iecavas novads</v>
          </cell>
          <cell r="C3142"/>
        </row>
        <row r="3143">
          <cell r="B3143" t="str">
            <v>Ikšķiles novads</v>
          </cell>
          <cell r="C3143"/>
        </row>
        <row r="3144">
          <cell r="B3144" t="str">
            <v>Ilūkstes novads</v>
          </cell>
          <cell r="C3144"/>
        </row>
        <row r="3145">
          <cell r="B3145" t="str">
            <v>Inčukalna novads</v>
          </cell>
          <cell r="C3145"/>
        </row>
        <row r="3146">
          <cell r="B3146" t="str">
            <v>Jaunjelgavas novads</v>
          </cell>
          <cell r="C3146"/>
        </row>
        <row r="3147">
          <cell r="B3147" t="str">
            <v>Jaunpiebalgas novads</v>
          </cell>
          <cell r="C3147"/>
        </row>
        <row r="3148">
          <cell r="B3148" t="str">
            <v>Jaunpils novads</v>
          </cell>
          <cell r="C3148"/>
        </row>
        <row r="3149">
          <cell r="B3149" t="str">
            <v>Jelgavas novads</v>
          </cell>
          <cell r="C3149"/>
        </row>
        <row r="3150">
          <cell r="B3150" t="str">
            <v>Jēkabpils novads</v>
          </cell>
          <cell r="C3150"/>
        </row>
        <row r="3151">
          <cell r="B3151" t="str">
            <v>Kandavas novads</v>
          </cell>
          <cell r="C3151"/>
        </row>
        <row r="3152">
          <cell r="B3152" t="str">
            <v>Kārsavas novads</v>
          </cell>
          <cell r="C3152"/>
        </row>
        <row r="3153">
          <cell r="B3153" t="str">
            <v>Kocēnu novads</v>
          </cell>
          <cell r="C3153"/>
        </row>
        <row r="3154">
          <cell r="B3154" t="str">
            <v>Kokneses novads</v>
          </cell>
          <cell r="C3154"/>
        </row>
        <row r="3155">
          <cell r="B3155" t="str">
            <v>Krāslavas novads</v>
          </cell>
          <cell r="C3155"/>
        </row>
        <row r="3156">
          <cell r="B3156" t="str">
            <v>Krimuldas novads</v>
          </cell>
          <cell r="C3156"/>
        </row>
        <row r="3157">
          <cell r="B3157" t="str">
            <v>Krustpils novads</v>
          </cell>
          <cell r="C3157"/>
        </row>
        <row r="3158">
          <cell r="B3158" t="str">
            <v>Kuldīgas novads</v>
          </cell>
          <cell r="C3158"/>
        </row>
        <row r="3159">
          <cell r="B3159" t="str">
            <v>Ķeguma novads</v>
          </cell>
          <cell r="C3159"/>
        </row>
        <row r="3160">
          <cell r="B3160" t="str">
            <v>Ķekavas novads</v>
          </cell>
          <cell r="C3160"/>
        </row>
        <row r="3161">
          <cell r="B3161" t="str">
            <v>Lielvārdes novads</v>
          </cell>
          <cell r="C3161"/>
        </row>
        <row r="3162">
          <cell r="B3162" t="str">
            <v>Limbažu novads</v>
          </cell>
          <cell r="C3162"/>
        </row>
        <row r="3163">
          <cell r="B3163" t="str">
            <v>Līgatnes novads</v>
          </cell>
          <cell r="C3163"/>
        </row>
        <row r="3164">
          <cell r="B3164" t="str">
            <v>Līvānu novads</v>
          </cell>
          <cell r="C3164"/>
        </row>
        <row r="3165">
          <cell r="B3165" t="str">
            <v>Lubānas novads</v>
          </cell>
          <cell r="C3165"/>
        </row>
        <row r="3166">
          <cell r="B3166" t="str">
            <v>Ludzas novads</v>
          </cell>
          <cell r="C3166"/>
        </row>
        <row r="3167">
          <cell r="B3167" t="str">
            <v>Madonas novads</v>
          </cell>
          <cell r="C3167"/>
        </row>
        <row r="3168">
          <cell r="B3168" t="str">
            <v>Mazsalacas novads</v>
          </cell>
          <cell r="C3168"/>
        </row>
        <row r="3169">
          <cell r="B3169" t="str">
            <v>Mālpils novads</v>
          </cell>
          <cell r="C3169"/>
        </row>
        <row r="3170">
          <cell r="B3170" t="str">
            <v>Mārupes novads</v>
          </cell>
          <cell r="C3170"/>
        </row>
        <row r="3171">
          <cell r="B3171" t="str">
            <v>Mērsraga novads</v>
          </cell>
          <cell r="C3171"/>
        </row>
        <row r="3172">
          <cell r="B3172" t="str">
            <v>Naukšēnu novads</v>
          </cell>
          <cell r="C3172"/>
        </row>
        <row r="3173">
          <cell r="B3173" t="str">
            <v>Neretas novads</v>
          </cell>
          <cell r="C3173"/>
        </row>
        <row r="3174">
          <cell r="B3174" t="str">
            <v>Nīcas novads</v>
          </cell>
          <cell r="C3174"/>
        </row>
        <row r="3175">
          <cell r="B3175" t="str">
            <v>Ogres novads</v>
          </cell>
          <cell r="C3175"/>
        </row>
        <row r="3176">
          <cell r="B3176" t="str">
            <v>Olaines novads</v>
          </cell>
          <cell r="C3176"/>
        </row>
        <row r="3177">
          <cell r="B3177" t="str">
            <v>Ozolnieku novads</v>
          </cell>
          <cell r="C3177"/>
        </row>
        <row r="3178">
          <cell r="B3178" t="str">
            <v>Pārgaujas novads</v>
          </cell>
          <cell r="C3178"/>
        </row>
        <row r="3179">
          <cell r="B3179" t="str">
            <v>Pāvilostas novads</v>
          </cell>
          <cell r="C3179"/>
        </row>
        <row r="3180">
          <cell r="B3180" t="str">
            <v>Pļaviņu novads</v>
          </cell>
          <cell r="C3180"/>
        </row>
        <row r="3181">
          <cell r="B3181" t="str">
            <v>Preiļu novads</v>
          </cell>
          <cell r="C3181"/>
        </row>
        <row r="3182">
          <cell r="B3182" t="str">
            <v>Priekules novads</v>
          </cell>
          <cell r="C3182"/>
        </row>
        <row r="3183">
          <cell r="B3183" t="str">
            <v>Priekuļu novads</v>
          </cell>
          <cell r="C3183"/>
        </row>
        <row r="3184">
          <cell r="B3184" t="str">
            <v>Raunas novads</v>
          </cell>
          <cell r="C3184"/>
        </row>
        <row r="3185">
          <cell r="B3185" t="str">
            <v>Rēzeknes novads</v>
          </cell>
          <cell r="C3185"/>
        </row>
        <row r="3186">
          <cell r="B3186" t="str">
            <v>Riebiņu novads</v>
          </cell>
          <cell r="C3186"/>
        </row>
        <row r="3187">
          <cell r="B3187" t="str">
            <v>Rojas novads</v>
          </cell>
          <cell r="C3187"/>
        </row>
        <row r="3188">
          <cell r="B3188" t="str">
            <v>Ropažu novads</v>
          </cell>
          <cell r="C3188"/>
        </row>
        <row r="3189">
          <cell r="B3189" t="str">
            <v>Rucavas novads</v>
          </cell>
          <cell r="C3189"/>
        </row>
        <row r="3190">
          <cell r="B3190" t="str">
            <v>Rugāju novads</v>
          </cell>
          <cell r="C3190"/>
        </row>
        <row r="3191">
          <cell r="B3191" t="str">
            <v>Rundāles novads</v>
          </cell>
          <cell r="C3191"/>
        </row>
        <row r="3192">
          <cell r="B3192" t="str">
            <v>Rūjienas novads</v>
          </cell>
          <cell r="C3192"/>
        </row>
        <row r="3193">
          <cell r="B3193" t="str">
            <v>Salas novads</v>
          </cell>
          <cell r="C3193"/>
        </row>
        <row r="3194">
          <cell r="B3194" t="str">
            <v>Salacgrīvas novads</v>
          </cell>
          <cell r="C3194"/>
        </row>
        <row r="3195">
          <cell r="B3195" t="str">
            <v>Salaspils novads</v>
          </cell>
          <cell r="C3195"/>
        </row>
        <row r="3196">
          <cell r="B3196" t="str">
            <v>Saldus novads</v>
          </cell>
          <cell r="C3196"/>
        </row>
        <row r="3197">
          <cell r="B3197" t="str">
            <v>Saulkrastu novads</v>
          </cell>
          <cell r="C3197"/>
        </row>
        <row r="3198">
          <cell r="B3198" t="str">
            <v>Sējas novads</v>
          </cell>
          <cell r="C3198"/>
        </row>
        <row r="3199">
          <cell r="B3199" t="str">
            <v>Siguldas novads</v>
          </cell>
          <cell r="C3199"/>
        </row>
        <row r="3200">
          <cell r="B3200" t="str">
            <v>Skrīveru novads</v>
          </cell>
          <cell r="C3200"/>
        </row>
        <row r="3201">
          <cell r="B3201" t="str">
            <v>Skrundas novads</v>
          </cell>
          <cell r="C3201"/>
        </row>
        <row r="3202">
          <cell r="B3202" t="str">
            <v>Smiltenes novads</v>
          </cell>
          <cell r="C3202"/>
        </row>
        <row r="3203">
          <cell r="B3203" t="str">
            <v>Stopiņu novads</v>
          </cell>
          <cell r="C3203"/>
        </row>
        <row r="3204">
          <cell r="B3204" t="str">
            <v>Strenču novads</v>
          </cell>
          <cell r="C3204"/>
        </row>
        <row r="3205">
          <cell r="B3205" t="str">
            <v>Talsu novads</v>
          </cell>
          <cell r="C3205"/>
        </row>
        <row r="3206">
          <cell r="B3206" t="str">
            <v>Tērvetes novads</v>
          </cell>
          <cell r="C3206"/>
        </row>
        <row r="3207">
          <cell r="B3207" t="str">
            <v>Tukuma novads</v>
          </cell>
          <cell r="C3207"/>
        </row>
        <row r="3208">
          <cell r="B3208" t="str">
            <v>Vaiņodes novads</v>
          </cell>
          <cell r="C3208"/>
        </row>
        <row r="3209">
          <cell r="B3209" t="str">
            <v>Valkas novads</v>
          </cell>
          <cell r="C3209"/>
        </row>
        <row r="3210">
          <cell r="B3210" t="str">
            <v>Varakļānu novads</v>
          </cell>
          <cell r="C3210"/>
        </row>
        <row r="3211">
          <cell r="B3211" t="str">
            <v>Vārkavas novads</v>
          </cell>
          <cell r="C3211"/>
        </row>
        <row r="3212">
          <cell r="B3212" t="str">
            <v>Vecpiebalgas novads</v>
          </cell>
          <cell r="C3212"/>
        </row>
        <row r="3213">
          <cell r="B3213" t="str">
            <v>Vecumnieku novads</v>
          </cell>
          <cell r="C3213"/>
        </row>
        <row r="3214">
          <cell r="B3214" t="str">
            <v>Ventspils novads</v>
          </cell>
          <cell r="C3214"/>
        </row>
        <row r="3215">
          <cell r="B3215" t="str">
            <v>Viesītes novads</v>
          </cell>
          <cell r="C3215"/>
        </row>
        <row r="3216">
          <cell r="B3216" t="str">
            <v>Viļakas novads</v>
          </cell>
          <cell r="C3216"/>
        </row>
        <row r="3217">
          <cell r="B3217" t="str">
            <v>Viļānu novads</v>
          </cell>
          <cell r="C3217"/>
        </row>
        <row r="3218">
          <cell r="B3218" t="str">
            <v>Zilupes novads</v>
          </cell>
          <cell r="C3218"/>
        </row>
        <row r="3219">
          <cell r="B3219" t="str">
            <v>Daugavpils</v>
          </cell>
          <cell r="C3219"/>
        </row>
        <row r="3220">
          <cell r="B3220" t="str">
            <v>Jelgava</v>
          </cell>
          <cell r="C3220"/>
        </row>
        <row r="3221">
          <cell r="B3221" t="str">
            <v>Jēkabpils</v>
          </cell>
          <cell r="C3221"/>
        </row>
        <row r="3222">
          <cell r="B3222" t="str">
            <v>Jūrmala</v>
          </cell>
          <cell r="C3222"/>
        </row>
        <row r="3223">
          <cell r="B3223" t="str">
            <v>Liepāja</v>
          </cell>
          <cell r="C3223"/>
        </row>
        <row r="3224">
          <cell r="B3224" t="str">
            <v>Rēzekne</v>
          </cell>
          <cell r="C3224"/>
        </row>
        <row r="3225">
          <cell r="B3225" t="str">
            <v>Rīga</v>
          </cell>
          <cell r="C3225"/>
        </row>
        <row r="3226">
          <cell r="B3226" t="str">
            <v>Ventspils</v>
          </cell>
          <cell r="C3226"/>
        </row>
        <row r="3227">
          <cell r="B3227" t="str">
            <v>Valmiera</v>
          </cell>
          <cell r="C3227"/>
        </row>
        <row r="3228">
          <cell r="B3228" t="str">
            <v>Banghāzī</v>
          </cell>
          <cell r="C3228"/>
        </row>
        <row r="3229">
          <cell r="B3229" t="str">
            <v>Al Buţnān</v>
          </cell>
          <cell r="C3229"/>
        </row>
        <row r="3230">
          <cell r="B3230" t="str">
            <v>Darnah</v>
          </cell>
          <cell r="C3230"/>
        </row>
        <row r="3231">
          <cell r="B3231" t="str">
            <v>Ghāt</v>
          </cell>
          <cell r="C3231"/>
        </row>
        <row r="3232">
          <cell r="B3232" t="str">
            <v>Al Jabal al Akhḑar</v>
          </cell>
          <cell r="C3232"/>
        </row>
        <row r="3233">
          <cell r="B3233" t="str">
            <v>Al Jabal al Gharbī</v>
          </cell>
          <cell r="C3233"/>
        </row>
        <row r="3234">
          <cell r="B3234" t="str">
            <v>Al Jafārah</v>
          </cell>
          <cell r="C3234"/>
        </row>
        <row r="3235">
          <cell r="B3235" t="str">
            <v>Al Jufrah</v>
          </cell>
          <cell r="C3235"/>
        </row>
        <row r="3236">
          <cell r="B3236" t="str">
            <v>Al Kufrah</v>
          </cell>
          <cell r="C3236"/>
        </row>
        <row r="3237">
          <cell r="B3237" t="str">
            <v>Al Marqab</v>
          </cell>
          <cell r="C3237"/>
        </row>
        <row r="3238">
          <cell r="B3238" t="str">
            <v>Mişrātah</v>
          </cell>
          <cell r="C3238"/>
        </row>
        <row r="3239">
          <cell r="B3239" t="str">
            <v>Al Marj</v>
          </cell>
          <cell r="C3239"/>
        </row>
        <row r="3240">
          <cell r="B3240" t="str">
            <v>Murzuq</v>
          </cell>
          <cell r="C3240"/>
        </row>
        <row r="3241">
          <cell r="B3241" t="str">
            <v>Nālūt</v>
          </cell>
          <cell r="C3241"/>
        </row>
        <row r="3242">
          <cell r="B3242" t="str">
            <v>An Nuqāţ al Khams</v>
          </cell>
          <cell r="C3242"/>
        </row>
        <row r="3243">
          <cell r="B3243" t="str">
            <v>Sabhā</v>
          </cell>
          <cell r="C3243"/>
        </row>
        <row r="3244">
          <cell r="B3244" t="str">
            <v>Surt</v>
          </cell>
          <cell r="C3244"/>
        </row>
        <row r="3245">
          <cell r="B3245" t="str">
            <v>Ţarābulus</v>
          </cell>
          <cell r="C3245"/>
        </row>
        <row r="3246">
          <cell r="B3246" t="str">
            <v>Al Wāḩāt</v>
          </cell>
          <cell r="C3246"/>
        </row>
        <row r="3247">
          <cell r="B3247" t="str">
            <v>Wādī al Ḩayāt</v>
          </cell>
          <cell r="C3247"/>
        </row>
        <row r="3248">
          <cell r="B3248" t="str">
            <v>Wādī ash Shāţi’</v>
          </cell>
          <cell r="C3248"/>
        </row>
        <row r="3249">
          <cell r="B3249" t="str">
            <v>Az Zāwiyah</v>
          </cell>
          <cell r="C3249"/>
        </row>
        <row r="3250">
          <cell r="B3250" t="str">
            <v>Tanger-Tétouan-Al Hoceïma</v>
          </cell>
          <cell r="C3250"/>
        </row>
        <row r="3251">
          <cell r="B3251" t="str">
            <v>M’diq-Fnideq</v>
          </cell>
          <cell r="C3251"/>
        </row>
        <row r="3252">
          <cell r="B3252" t="str">
            <v>Tanger-Assilah</v>
          </cell>
          <cell r="C3252"/>
        </row>
        <row r="3253">
          <cell r="B3253" t="str">
            <v>Chefchaouen</v>
          </cell>
          <cell r="C3253"/>
        </row>
        <row r="3254">
          <cell r="B3254" t="str">
            <v>Fahs-Anjra</v>
          </cell>
          <cell r="C3254"/>
        </row>
        <row r="3255">
          <cell r="B3255" t="str">
            <v>Al Hoceïma</v>
          </cell>
          <cell r="C3255"/>
        </row>
        <row r="3256">
          <cell r="B3256" t="str">
            <v>Larache</v>
          </cell>
          <cell r="C3256"/>
        </row>
        <row r="3257">
          <cell r="B3257" t="str">
            <v>Ouezzane</v>
          </cell>
          <cell r="C3257"/>
        </row>
        <row r="3258">
          <cell r="B3258" t="str">
            <v>Tétouan</v>
          </cell>
          <cell r="C3258"/>
        </row>
        <row r="3259">
          <cell r="B3259" t="str">
            <v>L'Oriental</v>
          </cell>
          <cell r="C3259"/>
        </row>
        <row r="3260">
          <cell r="B3260" t="str">
            <v>Oujda-Angad</v>
          </cell>
          <cell r="C3260"/>
        </row>
        <row r="3261">
          <cell r="B3261" t="str">
            <v>Berkane</v>
          </cell>
          <cell r="C3261"/>
        </row>
        <row r="3262">
          <cell r="B3262" t="str">
            <v>Driouch</v>
          </cell>
          <cell r="C3262"/>
        </row>
        <row r="3263">
          <cell r="B3263" t="str">
            <v>Figuig</v>
          </cell>
          <cell r="C3263"/>
        </row>
        <row r="3264">
          <cell r="B3264" t="str">
            <v>Guercif</v>
          </cell>
          <cell r="C3264"/>
        </row>
        <row r="3265">
          <cell r="B3265" t="str">
            <v>Jerada</v>
          </cell>
          <cell r="C3265"/>
        </row>
        <row r="3266">
          <cell r="B3266" t="str">
            <v>Nador</v>
          </cell>
          <cell r="C3266"/>
        </row>
        <row r="3267">
          <cell r="B3267" t="str">
            <v>Taourirt</v>
          </cell>
          <cell r="C3267"/>
        </row>
        <row r="3268">
          <cell r="B3268" t="str">
            <v>Fès-Meknès</v>
          </cell>
          <cell r="C3268"/>
        </row>
        <row r="3269">
          <cell r="B3269" t="str">
            <v>Fès</v>
          </cell>
          <cell r="C3269"/>
        </row>
        <row r="3270">
          <cell r="B3270" t="str">
            <v>Meknès</v>
          </cell>
          <cell r="C3270"/>
        </row>
        <row r="3271">
          <cell r="B3271" t="str">
            <v>Boulemane</v>
          </cell>
          <cell r="C3271"/>
        </row>
        <row r="3272">
          <cell r="B3272" t="str">
            <v>El Hajeb</v>
          </cell>
          <cell r="C3272"/>
        </row>
        <row r="3273">
          <cell r="B3273" t="str">
            <v>Ifrane</v>
          </cell>
          <cell r="C3273"/>
        </row>
        <row r="3274">
          <cell r="B3274" t="str">
            <v>Moulay Yacoub</v>
          </cell>
          <cell r="C3274"/>
        </row>
        <row r="3275">
          <cell r="B3275" t="str">
            <v>Sefrou</v>
          </cell>
          <cell r="C3275"/>
        </row>
        <row r="3276">
          <cell r="B3276" t="str">
            <v>Taounate</v>
          </cell>
          <cell r="C3276"/>
        </row>
        <row r="3277">
          <cell r="B3277" t="str">
            <v>Taza</v>
          </cell>
          <cell r="C3277"/>
        </row>
        <row r="3278">
          <cell r="B3278" t="str">
            <v>Rabat-Salé-Kénitra</v>
          </cell>
          <cell r="C3278"/>
        </row>
        <row r="3279">
          <cell r="B3279" t="str">
            <v>Rabat</v>
          </cell>
          <cell r="C3279"/>
        </row>
        <row r="3280">
          <cell r="B3280" t="str">
            <v>Salé</v>
          </cell>
          <cell r="C3280"/>
        </row>
        <row r="3281">
          <cell r="B3281" t="str">
            <v>Skhirate-Témara</v>
          </cell>
          <cell r="C3281"/>
        </row>
        <row r="3282">
          <cell r="B3282" t="str">
            <v>Kénitra</v>
          </cell>
          <cell r="C3282"/>
        </row>
        <row r="3283">
          <cell r="B3283" t="str">
            <v>Khemisset</v>
          </cell>
          <cell r="C3283"/>
        </row>
        <row r="3284">
          <cell r="B3284" t="str">
            <v>Nouaceur</v>
          </cell>
          <cell r="C3284"/>
        </row>
        <row r="3285">
          <cell r="B3285" t="str">
            <v>Sidi Kacem</v>
          </cell>
          <cell r="C3285"/>
        </row>
        <row r="3286">
          <cell r="B3286" t="str">
            <v>Sidi Slimane</v>
          </cell>
          <cell r="C3286"/>
        </row>
        <row r="3287">
          <cell r="B3287" t="str">
            <v>Béni Mellal-Khénifra</v>
          </cell>
          <cell r="C3287"/>
        </row>
        <row r="3288">
          <cell r="B3288" t="str">
            <v>Azilal</v>
          </cell>
          <cell r="C3288"/>
        </row>
        <row r="3289">
          <cell r="B3289" t="str">
            <v>Béni Mellal</v>
          </cell>
          <cell r="C3289"/>
        </row>
        <row r="3290">
          <cell r="B3290" t="str">
            <v>Fquih Ben Salah</v>
          </cell>
          <cell r="C3290"/>
        </row>
        <row r="3291">
          <cell r="B3291" t="str">
            <v>Khenifra</v>
          </cell>
          <cell r="C3291"/>
        </row>
        <row r="3292">
          <cell r="B3292" t="str">
            <v>Khouribga</v>
          </cell>
          <cell r="C3292"/>
        </row>
        <row r="3293">
          <cell r="B3293" t="str">
            <v>Casablanca-Settat</v>
          </cell>
          <cell r="C3293"/>
        </row>
        <row r="3294">
          <cell r="B3294" t="str">
            <v>Casablanca</v>
          </cell>
          <cell r="C3294"/>
        </row>
        <row r="3295">
          <cell r="B3295" t="str">
            <v>Mohammadia</v>
          </cell>
          <cell r="C3295"/>
        </row>
        <row r="3296">
          <cell r="B3296" t="str">
            <v>Benslimane</v>
          </cell>
          <cell r="C3296"/>
        </row>
        <row r="3297">
          <cell r="B3297" t="str">
            <v>Berrechid</v>
          </cell>
          <cell r="C3297"/>
        </row>
        <row r="3298">
          <cell r="B3298" t="str">
            <v>Chtouka-Ait Baha</v>
          </cell>
          <cell r="C3298"/>
        </row>
        <row r="3299">
          <cell r="B3299" t="str">
            <v>El Jadida</v>
          </cell>
          <cell r="C3299"/>
        </row>
        <row r="3300">
          <cell r="B3300" t="str">
            <v>Médiouna</v>
          </cell>
          <cell r="C3300"/>
        </row>
        <row r="3301">
          <cell r="B3301" t="str">
            <v>Settat</v>
          </cell>
          <cell r="C3301"/>
        </row>
        <row r="3302">
          <cell r="B3302" t="str">
            <v>Sidi Bennour</v>
          </cell>
          <cell r="C3302"/>
        </row>
        <row r="3303">
          <cell r="B3303" t="str">
            <v>Marrakech-Safi</v>
          </cell>
          <cell r="C3303"/>
        </row>
        <row r="3304">
          <cell r="B3304" t="str">
            <v>Marrakech</v>
          </cell>
          <cell r="C3304"/>
        </row>
        <row r="3305">
          <cell r="B3305" t="str">
            <v>Chichaoua</v>
          </cell>
          <cell r="C3305"/>
        </row>
        <row r="3306">
          <cell r="B3306" t="str">
            <v>Essaouira</v>
          </cell>
          <cell r="C3306"/>
        </row>
        <row r="3307">
          <cell r="B3307" t="str">
            <v>Al Haouz</v>
          </cell>
          <cell r="C3307"/>
        </row>
        <row r="3308">
          <cell r="B3308" t="str">
            <v>El Kelâa des Sraghna</v>
          </cell>
          <cell r="C3308"/>
        </row>
        <row r="3309">
          <cell r="B3309" t="str">
            <v>Rehamna</v>
          </cell>
          <cell r="C3309"/>
        </row>
        <row r="3310">
          <cell r="B3310" t="str">
            <v>Safi</v>
          </cell>
          <cell r="C3310"/>
        </row>
        <row r="3311">
          <cell r="B3311" t="str">
            <v>Youssoufia</v>
          </cell>
          <cell r="C3311"/>
        </row>
        <row r="3312">
          <cell r="B3312" t="str">
            <v>Drâa-Tafilalet</v>
          </cell>
          <cell r="C3312"/>
        </row>
        <row r="3313">
          <cell r="B3313" t="str">
            <v>Errachidia</v>
          </cell>
          <cell r="C3313"/>
        </row>
        <row r="3314">
          <cell r="B3314" t="str">
            <v>Midelt</v>
          </cell>
          <cell r="C3314"/>
        </row>
        <row r="3315">
          <cell r="B3315" t="str">
            <v>Ouarzazate</v>
          </cell>
          <cell r="C3315"/>
        </row>
        <row r="3316">
          <cell r="B3316" t="str">
            <v>Tinghir</v>
          </cell>
          <cell r="C3316"/>
        </row>
        <row r="3317">
          <cell r="B3317" t="str">
            <v>Zagora</v>
          </cell>
          <cell r="C3317"/>
        </row>
        <row r="3318">
          <cell r="B3318" t="str">
            <v>Souss-Massa</v>
          </cell>
          <cell r="C3318"/>
        </row>
        <row r="3319">
          <cell r="B3319" t="str">
            <v>Agadir-Ida-Ou-Tanane</v>
          </cell>
          <cell r="C3319"/>
        </row>
        <row r="3320">
          <cell r="B3320" t="str">
            <v>Inezgane-Ait Melloul</v>
          </cell>
          <cell r="C3320"/>
        </row>
        <row r="3321">
          <cell r="B3321" t="str">
            <v>Taroudant</v>
          </cell>
          <cell r="C3321"/>
        </row>
        <row r="3322">
          <cell r="B3322" t="str">
            <v>Tata</v>
          </cell>
          <cell r="C3322"/>
        </row>
        <row r="3323">
          <cell r="B3323" t="str">
            <v>Tiznit</v>
          </cell>
          <cell r="C3323"/>
        </row>
        <row r="3324">
          <cell r="B3324" t="str">
            <v>Guelmim-Oued Noun (EH-partial)</v>
          </cell>
          <cell r="C3324"/>
        </row>
        <row r="3325">
          <cell r="B3325" t="str">
            <v>Assa-Zag (EH-partial)</v>
          </cell>
          <cell r="C3325"/>
        </row>
        <row r="3326">
          <cell r="B3326" t="str">
            <v>Guelmim</v>
          </cell>
          <cell r="C3326"/>
        </row>
        <row r="3327">
          <cell r="B3327" t="str">
            <v>Sidi Ifni</v>
          </cell>
          <cell r="C3327"/>
        </row>
        <row r="3328">
          <cell r="B3328" t="str">
            <v>Tan-Tan (EH-partial)</v>
          </cell>
          <cell r="C3328"/>
        </row>
        <row r="3329">
          <cell r="B3329" t="str">
            <v>Laâyoune-Sakia El Hamra (EH-partial)</v>
          </cell>
          <cell r="C3329"/>
        </row>
        <row r="3330">
          <cell r="B3330" t="str">
            <v>Boujdour (EH)</v>
          </cell>
          <cell r="C3330"/>
        </row>
        <row r="3331">
          <cell r="B3331" t="str">
            <v>Es-Semara (EH-partial)</v>
          </cell>
          <cell r="C3331"/>
        </row>
        <row r="3332">
          <cell r="B3332" t="str">
            <v>Laâyoune (EH)</v>
          </cell>
          <cell r="C3332"/>
        </row>
        <row r="3333">
          <cell r="B3333" t="str">
            <v>Tarfaya (EH-partial)</v>
          </cell>
          <cell r="C3333"/>
        </row>
        <row r="3334">
          <cell r="B3334" t="str">
            <v>Dakhla-Oued Ed-Dahab (EH)</v>
          </cell>
          <cell r="C3334"/>
        </row>
        <row r="3335">
          <cell r="B3335" t="str">
            <v>Aousserd (EH)</v>
          </cell>
          <cell r="C3335"/>
        </row>
        <row r="3336">
          <cell r="B3336" t="str">
            <v>Oued Ed-Dahab (EH)</v>
          </cell>
          <cell r="C3336"/>
        </row>
        <row r="3337">
          <cell r="B3337" t="str">
            <v>La Colle</v>
          </cell>
          <cell r="C3337"/>
        </row>
        <row r="3338">
          <cell r="B3338" t="str">
            <v>La Condamine</v>
          </cell>
          <cell r="C3338"/>
        </row>
        <row r="3339">
          <cell r="B3339" t="str">
            <v>Fontvieille</v>
          </cell>
          <cell r="C3339"/>
        </row>
        <row r="3340">
          <cell r="B3340" t="str">
            <v>La Gare</v>
          </cell>
          <cell r="C3340"/>
        </row>
        <row r="3341">
          <cell r="B3341" t="str">
            <v>Jardin Exotique</v>
          </cell>
          <cell r="C3341"/>
        </row>
        <row r="3342">
          <cell r="B3342" t="str">
            <v>Larvotto</v>
          </cell>
          <cell r="C3342"/>
        </row>
        <row r="3343">
          <cell r="B3343" t="str">
            <v>Malbousquet</v>
          </cell>
          <cell r="C3343"/>
        </row>
        <row r="3344">
          <cell r="B3344" t="str">
            <v>Monte-Carlo</v>
          </cell>
          <cell r="C3344"/>
        </row>
        <row r="3345">
          <cell r="B3345" t="str">
            <v>Moneghetti</v>
          </cell>
          <cell r="C3345"/>
        </row>
        <row r="3346">
          <cell r="B3346" t="str">
            <v>Monaco-Ville</v>
          </cell>
          <cell r="C3346"/>
        </row>
        <row r="3347">
          <cell r="B3347" t="str">
            <v>Moulins</v>
          </cell>
          <cell r="C3347"/>
        </row>
        <row r="3348">
          <cell r="B3348" t="str">
            <v>Port-Hercule</v>
          </cell>
          <cell r="C3348"/>
        </row>
        <row r="3349">
          <cell r="B3349" t="str">
            <v>Sainte-Dévote</v>
          </cell>
          <cell r="C3349"/>
        </row>
        <row r="3350">
          <cell r="B3350" t="str">
            <v>La Source</v>
          </cell>
          <cell r="C3350"/>
        </row>
        <row r="3351">
          <cell r="B3351" t="str">
            <v>Spélugues</v>
          </cell>
          <cell r="C3351"/>
        </row>
        <row r="3352">
          <cell r="B3352" t="str">
            <v>Saint-Roman</v>
          </cell>
          <cell r="C3352"/>
        </row>
        <row r="3353">
          <cell r="B3353" t="str">
            <v>Vallon de la Rousse</v>
          </cell>
          <cell r="C3353"/>
        </row>
        <row r="3354">
          <cell r="B3354" t="str">
            <v>Anenii Noi</v>
          </cell>
          <cell r="C3354"/>
        </row>
        <row r="3355">
          <cell r="B3355" t="str">
            <v>Briceni</v>
          </cell>
          <cell r="C3355"/>
        </row>
        <row r="3356">
          <cell r="B3356" t="str">
            <v>Basarabeasca</v>
          </cell>
          <cell r="C3356"/>
        </row>
        <row r="3357">
          <cell r="B3357" t="str">
            <v>Cahul</v>
          </cell>
          <cell r="C3357"/>
        </row>
        <row r="3358">
          <cell r="B3358" t="str">
            <v>Călărași</v>
          </cell>
          <cell r="C3358"/>
        </row>
        <row r="3359">
          <cell r="B3359" t="str">
            <v>Cimișlia</v>
          </cell>
          <cell r="C3359"/>
        </row>
        <row r="3360">
          <cell r="B3360" t="str">
            <v>Criuleni</v>
          </cell>
          <cell r="C3360"/>
        </row>
        <row r="3361">
          <cell r="B3361" t="str">
            <v>Căușeni</v>
          </cell>
          <cell r="C3361"/>
        </row>
        <row r="3362">
          <cell r="B3362" t="str">
            <v>Cantemir</v>
          </cell>
          <cell r="C3362"/>
        </row>
        <row r="3363">
          <cell r="B3363" t="str">
            <v>Dondușeni</v>
          </cell>
          <cell r="C3363"/>
        </row>
        <row r="3364">
          <cell r="B3364" t="str">
            <v>Drochia</v>
          </cell>
          <cell r="C3364"/>
        </row>
        <row r="3365">
          <cell r="B3365" t="str">
            <v>Dubăsari</v>
          </cell>
          <cell r="C3365"/>
        </row>
        <row r="3366">
          <cell r="B3366" t="str">
            <v>Edineț</v>
          </cell>
          <cell r="C3366"/>
        </row>
        <row r="3367">
          <cell r="B3367" t="str">
            <v>Fălești</v>
          </cell>
          <cell r="C3367"/>
        </row>
        <row r="3368">
          <cell r="B3368" t="str">
            <v>Florești</v>
          </cell>
          <cell r="C3368"/>
        </row>
        <row r="3369">
          <cell r="B3369" t="str">
            <v>Glodeni</v>
          </cell>
          <cell r="C3369"/>
        </row>
        <row r="3370">
          <cell r="B3370" t="str">
            <v>Hîncești</v>
          </cell>
          <cell r="C3370"/>
        </row>
        <row r="3371">
          <cell r="B3371" t="str">
            <v>Ialoveni</v>
          </cell>
          <cell r="C3371"/>
        </row>
        <row r="3372">
          <cell r="B3372" t="str">
            <v>Leova</v>
          </cell>
          <cell r="C3372"/>
        </row>
        <row r="3373">
          <cell r="B3373" t="str">
            <v>Nisporeni</v>
          </cell>
          <cell r="C3373"/>
        </row>
        <row r="3374">
          <cell r="B3374" t="str">
            <v>Ocnița</v>
          </cell>
          <cell r="C3374"/>
        </row>
        <row r="3375">
          <cell r="B3375" t="str">
            <v>Orhei</v>
          </cell>
          <cell r="C3375"/>
        </row>
        <row r="3376">
          <cell r="B3376" t="str">
            <v>Rezina</v>
          </cell>
          <cell r="C3376"/>
        </row>
        <row r="3377">
          <cell r="B3377" t="str">
            <v>Rîșcani</v>
          </cell>
          <cell r="C3377"/>
        </row>
        <row r="3378">
          <cell r="B3378" t="str">
            <v>Șoldănești</v>
          </cell>
          <cell r="C3378"/>
        </row>
        <row r="3379">
          <cell r="B3379" t="str">
            <v>Sîngerei</v>
          </cell>
          <cell r="C3379"/>
        </row>
        <row r="3380">
          <cell r="B3380" t="str">
            <v>Soroca</v>
          </cell>
          <cell r="C3380"/>
        </row>
        <row r="3381">
          <cell r="B3381" t="str">
            <v>Strășeni</v>
          </cell>
          <cell r="C3381"/>
        </row>
        <row r="3382">
          <cell r="B3382" t="str">
            <v>Ștefan Vodă</v>
          </cell>
          <cell r="C3382"/>
        </row>
        <row r="3383">
          <cell r="B3383" t="str">
            <v>Taraclia</v>
          </cell>
          <cell r="C3383"/>
        </row>
        <row r="3384">
          <cell r="B3384" t="str">
            <v>Telenești</v>
          </cell>
          <cell r="C3384"/>
        </row>
        <row r="3385">
          <cell r="B3385" t="str">
            <v>Ungheni</v>
          </cell>
          <cell r="C3385"/>
        </row>
        <row r="3386">
          <cell r="B3386" t="str">
            <v>Găgăuzia, Unitatea teritorială autonomă (UTAG)</v>
          </cell>
          <cell r="C3386"/>
        </row>
        <row r="3387">
          <cell r="B3387" t="str">
            <v>Stînga Nistrului, unitatea teritorială din</v>
          </cell>
          <cell r="C3387"/>
        </row>
        <row r="3388">
          <cell r="B3388" t="str">
            <v>Bălți</v>
          </cell>
          <cell r="C3388"/>
        </row>
        <row r="3389">
          <cell r="B3389" t="str">
            <v>Bender [Tighina]</v>
          </cell>
          <cell r="C3389"/>
        </row>
        <row r="3390">
          <cell r="B3390" t="str">
            <v>Chișinău</v>
          </cell>
          <cell r="C3390"/>
        </row>
        <row r="3391">
          <cell r="B3391" t="str">
            <v>Andrijevica</v>
          </cell>
          <cell r="C3391"/>
        </row>
        <row r="3392">
          <cell r="B3392" t="str">
            <v>Bar</v>
          </cell>
          <cell r="C3392"/>
        </row>
        <row r="3393">
          <cell r="B3393" t="str">
            <v>Berane</v>
          </cell>
          <cell r="C3393"/>
        </row>
        <row r="3394">
          <cell r="B3394" t="str">
            <v>Bijelo Polje</v>
          </cell>
          <cell r="C3394"/>
        </row>
        <row r="3395">
          <cell r="B3395" t="str">
            <v>Budva</v>
          </cell>
          <cell r="C3395"/>
        </row>
        <row r="3396">
          <cell r="B3396" t="str">
            <v>Cetinje</v>
          </cell>
          <cell r="C3396"/>
        </row>
        <row r="3397">
          <cell r="B3397" t="str">
            <v>Danilovgrad</v>
          </cell>
          <cell r="C3397"/>
        </row>
        <row r="3398">
          <cell r="B3398" t="str">
            <v>Herceg-Novi</v>
          </cell>
          <cell r="C3398"/>
        </row>
        <row r="3399">
          <cell r="B3399" t="str">
            <v>Kolašin</v>
          </cell>
          <cell r="C3399"/>
        </row>
        <row r="3400">
          <cell r="B3400" t="str">
            <v>Kotor</v>
          </cell>
          <cell r="C3400"/>
        </row>
        <row r="3401">
          <cell r="B3401" t="str">
            <v>Mojkovac</v>
          </cell>
          <cell r="C3401"/>
        </row>
        <row r="3402">
          <cell r="B3402" t="str">
            <v>Nikšić</v>
          </cell>
          <cell r="C3402"/>
        </row>
        <row r="3403">
          <cell r="B3403" t="str">
            <v>Plav</v>
          </cell>
          <cell r="C3403"/>
        </row>
        <row r="3404">
          <cell r="B3404" t="str">
            <v>Pljevlja</v>
          </cell>
          <cell r="C3404"/>
        </row>
        <row r="3405">
          <cell r="B3405" t="str">
            <v>Plužine</v>
          </cell>
          <cell r="C3405"/>
        </row>
        <row r="3406">
          <cell r="B3406" t="str">
            <v>Podgorica</v>
          </cell>
          <cell r="C3406"/>
        </row>
        <row r="3407">
          <cell r="B3407" t="str">
            <v>Rožaje</v>
          </cell>
          <cell r="C3407"/>
        </row>
        <row r="3408">
          <cell r="B3408" t="str">
            <v>Šavnik</v>
          </cell>
          <cell r="C3408"/>
        </row>
        <row r="3409">
          <cell r="B3409" t="str">
            <v>Tivat</v>
          </cell>
          <cell r="C3409"/>
        </row>
        <row r="3410">
          <cell r="B3410" t="str">
            <v>Ulcinj</v>
          </cell>
          <cell r="C3410"/>
        </row>
        <row r="3411">
          <cell r="B3411" t="str">
            <v>Žabljak</v>
          </cell>
          <cell r="C3411"/>
        </row>
        <row r="3412">
          <cell r="B3412" t="str">
            <v>Gusinje</v>
          </cell>
          <cell r="C3412"/>
        </row>
        <row r="3413">
          <cell r="B3413" t="str">
            <v>Petnjica</v>
          </cell>
          <cell r="C3413"/>
        </row>
        <row r="3414">
          <cell r="B3414" t="str">
            <v>Tuzi</v>
          </cell>
          <cell r="C3414"/>
        </row>
        <row r="3415">
          <cell r="B3415" t="str">
            <v>Toamasina</v>
          </cell>
          <cell r="C3415"/>
        </row>
        <row r="3416">
          <cell r="B3416" t="str">
            <v>Antsiranana</v>
          </cell>
          <cell r="C3416"/>
        </row>
        <row r="3417">
          <cell r="B3417" t="str">
            <v>Fianarantsoa</v>
          </cell>
          <cell r="C3417"/>
        </row>
        <row r="3418">
          <cell r="B3418" t="str">
            <v>Mahajanga</v>
          </cell>
          <cell r="C3418"/>
        </row>
        <row r="3419">
          <cell r="B3419" t="str">
            <v>Antananarivo</v>
          </cell>
          <cell r="C3419"/>
        </row>
        <row r="3420">
          <cell r="B3420" t="str">
            <v>Toliara</v>
          </cell>
          <cell r="C3420"/>
        </row>
        <row r="3421">
          <cell r="B3421" t="str">
            <v>Ralik chain</v>
          </cell>
          <cell r="C3421"/>
        </row>
        <row r="3422">
          <cell r="B3422" t="str">
            <v>Ralik chain</v>
          </cell>
          <cell r="C3422"/>
        </row>
        <row r="3423">
          <cell r="B3423" t="str">
            <v>Ailinglaplap</v>
          </cell>
          <cell r="C3423"/>
        </row>
        <row r="3424">
          <cell r="B3424" t="str">
            <v>Aelōn̄ḷapḷap</v>
          </cell>
          <cell r="C3424"/>
        </row>
        <row r="3425">
          <cell r="B3425" t="str">
            <v>Ebon</v>
          </cell>
          <cell r="C3425"/>
        </row>
        <row r="3426">
          <cell r="B3426" t="str">
            <v>Epoon</v>
          </cell>
          <cell r="C3426"/>
        </row>
        <row r="3427">
          <cell r="B3427" t="str">
            <v>Enewetak &amp; Ujelang</v>
          </cell>
          <cell r="C3427"/>
        </row>
        <row r="3428">
          <cell r="B3428" t="str">
            <v>Ānewetak &amp; Wūjlan̄</v>
          </cell>
          <cell r="C3428"/>
        </row>
        <row r="3429">
          <cell r="B3429" t="str">
            <v>Jabat</v>
          </cell>
          <cell r="C3429"/>
        </row>
        <row r="3430">
          <cell r="B3430" t="str">
            <v>Jebat</v>
          </cell>
          <cell r="C3430"/>
        </row>
        <row r="3431">
          <cell r="B3431" t="str">
            <v>Jaluit</v>
          </cell>
          <cell r="C3431"/>
        </row>
        <row r="3432">
          <cell r="B3432" t="str">
            <v>Jālwōj</v>
          </cell>
          <cell r="C3432"/>
        </row>
        <row r="3433">
          <cell r="B3433" t="str">
            <v>Bikini &amp; Kili</v>
          </cell>
          <cell r="C3433"/>
        </row>
        <row r="3434">
          <cell r="B3434" t="str">
            <v>Pikinni &amp; Kōle</v>
          </cell>
          <cell r="C3434"/>
        </row>
        <row r="3435">
          <cell r="B3435" t="str">
            <v>Kwajalein</v>
          </cell>
          <cell r="C3435"/>
        </row>
        <row r="3436">
          <cell r="B3436" t="str">
            <v>Kuwajleen</v>
          </cell>
          <cell r="C3436"/>
        </row>
        <row r="3437">
          <cell r="B3437" t="str">
            <v>Lae</v>
          </cell>
          <cell r="C3437"/>
        </row>
        <row r="3438">
          <cell r="B3438" t="str">
            <v>Lae</v>
          </cell>
          <cell r="C3438"/>
        </row>
        <row r="3439">
          <cell r="B3439" t="str">
            <v>Lib</v>
          </cell>
          <cell r="C3439"/>
        </row>
        <row r="3440">
          <cell r="B3440" t="str">
            <v>Ellep</v>
          </cell>
          <cell r="C3440"/>
        </row>
        <row r="3441">
          <cell r="B3441" t="str">
            <v>Namdrik</v>
          </cell>
          <cell r="C3441"/>
        </row>
        <row r="3442">
          <cell r="B3442" t="str">
            <v>Naṃdik</v>
          </cell>
          <cell r="C3442"/>
        </row>
        <row r="3443">
          <cell r="B3443" t="str">
            <v>Namu</v>
          </cell>
          <cell r="C3443"/>
        </row>
        <row r="3444">
          <cell r="B3444" t="str">
            <v>Naṃo</v>
          </cell>
          <cell r="C3444"/>
        </row>
        <row r="3445">
          <cell r="B3445" t="str">
            <v>Rongelap</v>
          </cell>
          <cell r="C3445"/>
        </row>
        <row r="3446">
          <cell r="B3446" t="str">
            <v>Ron̄ḷap</v>
          </cell>
          <cell r="C3446"/>
        </row>
        <row r="3447">
          <cell r="B3447" t="str">
            <v>Ujae</v>
          </cell>
          <cell r="C3447"/>
        </row>
        <row r="3448">
          <cell r="B3448" t="str">
            <v>Ujae</v>
          </cell>
          <cell r="C3448"/>
        </row>
        <row r="3449">
          <cell r="B3449" t="str">
            <v>Wotho</v>
          </cell>
          <cell r="C3449"/>
        </row>
        <row r="3450">
          <cell r="B3450" t="str">
            <v>Wōtto</v>
          </cell>
          <cell r="C3450"/>
        </row>
        <row r="3451">
          <cell r="B3451" t="str">
            <v>Ratak chain</v>
          </cell>
          <cell r="C3451"/>
        </row>
        <row r="3452">
          <cell r="B3452" t="str">
            <v>Ratak chain</v>
          </cell>
          <cell r="C3452"/>
        </row>
        <row r="3453">
          <cell r="B3453" t="str">
            <v>Ailuk</v>
          </cell>
          <cell r="C3453"/>
        </row>
        <row r="3454">
          <cell r="B3454" t="str">
            <v>Aelok</v>
          </cell>
          <cell r="C3454"/>
        </row>
        <row r="3455">
          <cell r="B3455" t="str">
            <v>Arno</v>
          </cell>
          <cell r="C3455"/>
        </row>
        <row r="3456">
          <cell r="B3456" t="str">
            <v>Arṇo</v>
          </cell>
          <cell r="C3456"/>
        </row>
        <row r="3457">
          <cell r="B3457" t="str">
            <v>Aur</v>
          </cell>
          <cell r="C3457"/>
        </row>
        <row r="3458">
          <cell r="B3458" t="str">
            <v>Aur</v>
          </cell>
          <cell r="C3458"/>
        </row>
        <row r="3459">
          <cell r="B3459" t="str">
            <v>Likiep</v>
          </cell>
          <cell r="C3459"/>
        </row>
        <row r="3460">
          <cell r="B3460" t="str">
            <v>Likiep</v>
          </cell>
          <cell r="C3460"/>
        </row>
        <row r="3461">
          <cell r="B3461" t="str">
            <v>Majuro</v>
          </cell>
          <cell r="C3461"/>
        </row>
        <row r="3462">
          <cell r="B3462" t="str">
            <v>Mājro</v>
          </cell>
          <cell r="C3462"/>
        </row>
        <row r="3463">
          <cell r="B3463" t="str">
            <v>Maloelap</v>
          </cell>
          <cell r="C3463"/>
        </row>
        <row r="3464">
          <cell r="B3464" t="str">
            <v>Ṃaḷoeḷap</v>
          </cell>
          <cell r="C3464"/>
        </row>
        <row r="3465">
          <cell r="B3465" t="str">
            <v>Mejit</v>
          </cell>
          <cell r="C3465"/>
        </row>
        <row r="3466">
          <cell r="B3466" t="str">
            <v>Mājej</v>
          </cell>
          <cell r="C3466"/>
        </row>
        <row r="3467">
          <cell r="B3467" t="str">
            <v>Mili</v>
          </cell>
          <cell r="C3467"/>
        </row>
        <row r="3468">
          <cell r="B3468" t="str">
            <v>Mile</v>
          </cell>
          <cell r="C3468"/>
        </row>
        <row r="3469">
          <cell r="B3469" t="str">
            <v>Utrik</v>
          </cell>
          <cell r="C3469"/>
        </row>
        <row r="3470">
          <cell r="B3470" t="str">
            <v>Utrōk</v>
          </cell>
          <cell r="C3470"/>
        </row>
        <row r="3471">
          <cell r="B3471" t="str">
            <v>Wotje</v>
          </cell>
          <cell r="C3471"/>
        </row>
        <row r="3472">
          <cell r="B3472" t="str">
            <v>Wōjjā</v>
          </cell>
          <cell r="C3472"/>
        </row>
        <row r="3473">
          <cell r="B3473" t="str">
            <v>Veles</v>
          </cell>
          <cell r="C3473"/>
        </row>
        <row r="3474">
          <cell r="B3474" t="str">
            <v>Gradsko</v>
          </cell>
          <cell r="C3474"/>
        </row>
        <row r="3475">
          <cell r="B3475" t="str">
            <v>Demir Kapija</v>
          </cell>
          <cell r="C3475"/>
        </row>
        <row r="3476">
          <cell r="B3476" t="str">
            <v>Kavadarci</v>
          </cell>
          <cell r="C3476"/>
        </row>
        <row r="3477">
          <cell r="B3477" t="str">
            <v>Lozovo</v>
          </cell>
          <cell r="C3477"/>
        </row>
        <row r="3478">
          <cell r="B3478" t="str">
            <v>Negotino</v>
          </cell>
          <cell r="C3478"/>
        </row>
        <row r="3479">
          <cell r="B3479" t="str">
            <v>Rosoman</v>
          </cell>
          <cell r="C3479"/>
        </row>
        <row r="3480">
          <cell r="B3480" t="str">
            <v>Sveti Nikole</v>
          </cell>
          <cell r="C3480"/>
        </row>
        <row r="3481">
          <cell r="B3481" t="str">
            <v>Čaška</v>
          </cell>
          <cell r="C3481"/>
        </row>
        <row r="3482">
          <cell r="B3482" t="str">
            <v>Berovo</v>
          </cell>
          <cell r="C3482"/>
        </row>
        <row r="3483">
          <cell r="B3483" t="str">
            <v>Vinica</v>
          </cell>
          <cell r="C3483"/>
        </row>
        <row r="3484">
          <cell r="B3484" t="str">
            <v>Delčevo</v>
          </cell>
          <cell r="C3484"/>
        </row>
        <row r="3485">
          <cell r="B3485" t="str">
            <v>Zrnovci</v>
          </cell>
          <cell r="C3485"/>
        </row>
        <row r="3486">
          <cell r="B3486" t="str">
            <v>Karbinci</v>
          </cell>
          <cell r="C3486"/>
        </row>
        <row r="3487">
          <cell r="B3487" t="str">
            <v>Kočani</v>
          </cell>
          <cell r="C3487"/>
        </row>
        <row r="3488">
          <cell r="B3488" t="str">
            <v>Makedonska Kamenica</v>
          </cell>
          <cell r="C3488"/>
        </row>
        <row r="3489">
          <cell r="B3489" t="str">
            <v>Pehčevo</v>
          </cell>
          <cell r="C3489"/>
        </row>
        <row r="3490">
          <cell r="B3490" t="str">
            <v>Probištip</v>
          </cell>
          <cell r="C3490"/>
        </row>
        <row r="3491">
          <cell r="B3491" t="str">
            <v>Češinovo-Obleševo</v>
          </cell>
          <cell r="C3491"/>
        </row>
        <row r="3492">
          <cell r="B3492" t="str">
            <v>Štip</v>
          </cell>
          <cell r="C3492"/>
        </row>
        <row r="3493">
          <cell r="B3493" t="str">
            <v>Vevčani</v>
          </cell>
          <cell r="C3493"/>
        </row>
        <row r="3494">
          <cell r="B3494" t="str">
            <v>Debar</v>
          </cell>
          <cell r="C3494"/>
        </row>
        <row r="3495">
          <cell r="B3495" t="str">
            <v>Debrca</v>
          </cell>
          <cell r="C3495"/>
        </row>
        <row r="3496">
          <cell r="B3496" t="str">
            <v>Kičevo</v>
          </cell>
          <cell r="C3496"/>
        </row>
        <row r="3497">
          <cell r="B3497" t="str">
            <v>Makedonski Brod</v>
          </cell>
          <cell r="C3497"/>
        </row>
        <row r="3498">
          <cell r="B3498" t="str">
            <v>Ohrid</v>
          </cell>
          <cell r="C3498"/>
        </row>
        <row r="3499">
          <cell r="B3499" t="str">
            <v>Plasnica</v>
          </cell>
          <cell r="C3499"/>
        </row>
        <row r="3500">
          <cell r="B3500" t="str">
            <v>Struga</v>
          </cell>
          <cell r="C3500"/>
        </row>
        <row r="3501">
          <cell r="B3501" t="str">
            <v>Centar Župa</v>
          </cell>
          <cell r="C3501"/>
        </row>
        <row r="3502">
          <cell r="B3502" t="str">
            <v>Bogdanci</v>
          </cell>
          <cell r="C3502"/>
        </row>
        <row r="3503">
          <cell r="B3503" t="str">
            <v>Bosilovo</v>
          </cell>
          <cell r="C3503"/>
        </row>
        <row r="3504">
          <cell r="B3504" t="str">
            <v>Valandovo</v>
          </cell>
          <cell r="C3504"/>
        </row>
        <row r="3505">
          <cell r="B3505" t="str">
            <v>Vasilevo</v>
          </cell>
          <cell r="C3505"/>
        </row>
        <row r="3506">
          <cell r="B3506" t="str">
            <v>Gevgelija</v>
          </cell>
          <cell r="C3506"/>
        </row>
        <row r="3507">
          <cell r="B3507" t="str">
            <v>Dojran</v>
          </cell>
          <cell r="C3507"/>
        </row>
        <row r="3508">
          <cell r="B3508" t="str">
            <v>Konče</v>
          </cell>
          <cell r="C3508"/>
        </row>
        <row r="3509">
          <cell r="B3509" t="str">
            <v>Novo Selo</v>
          </cell>
          <cell r="C3509"/>
        </row>
        <row r="3510">
          <cell r="B3510" t="str">
            <v>Radoviš</v>
          </cell>
          <cell r="C3510"/>
        </row>
        <row r="3511">
          <cell r="B3511" t="str">
            <v>Strumica</v>
          </cell>
          <cell r="C3511"/>
        </row>
        <row r="3512">
          <cell r="B3512" t="str">
            <v>Bitola</v>
          </cell>
          <cell r="C3512"/>
        </row>
        <row r="3513">
          <cell r="B3513" t="str">
            <v>Demir Hisar</v>
          </cell>
          <cell r="C3513"/>
        </row>
        <row r="3514">
          <cell r="B3514" t="str">
            <v>Dolneni</v>
          </cell>
          <cell r="C3514"/>
        </row>
        <row r="3515">
          <cell r="B3515" t="str">
            <v>Krivogaštani</v>
          </cell>
          <cell r="C3515"/>
        </row>
        <row r="3516">
          <cell r="B3516" t="str">
            <v>Kruševo</v>
          </cell>
          <cell r="C3516"/>
        </row>
        <row r="3517">
          <cell r="B3517" t="str">
            <v>Mogila</v>
          </cell>
          <cell r="C3517"/>
        </row>
        <row r="3518">
          <cell r="B3518" t="str">
            <v>Novaci</v>
          </cell>
          <cell r="C3518"/>
        </row>
        <row r="3519">
          <cell r="B3519" t="str">
            <v>Prilep</v>
          </cell>
          <cell r="C3519"/>
        </row>
        <row r="3520">
          <cell r="B3520" t="str">
            <v>Resen</v>
          </cell>
          <cell r="C3520"/>
        </row>
        <row r="3521">
          <cell r="B3521" t="str">
            <v>Bogovinje</v>
          </cell>
          <cell r="C3521"/>
        </row>
        <row r="3522">
          <cell r="B3522" t="str">
            <v>Brvenica</v>
          </cell>
          <cell r="C3522"/>
        </row>
        <row r="3523">
          <cell r="B3523" t="str">
            <v>Vrapčište</v>
          </cell>
          <cell r="C3523"/>
        </row>
        <row r="3524">
          <cell r="B3524" t="str">
            <v>Gostivar</v>
          </cell>
          <cell r="C3524"/>
        </row>
        <row r="3525">
          <cell r="B3525" t="str">
            <v>Želino</v>
          </cell>
          <cell r="C3525"/>
        </row>
        <row r="3526">
          <cell r="B3526" t="str">
            <v>Jegunovce</v>
          </cell>
          <cell r="C3526"/>
        </row>
        <row r="3527">
          <cell r="B3527" t="str">
            <v>Mavrovo i Rostuše</v>
          </cell>
          <cell r="C3527"/>
        </row>
        <row r="3528">
          <cell r="B3528" t="str">
            <v>Tearce</v>
          </cell>
          <cell r="C3528"/>
        </row>
        <row r="3529">
          <cell r="B3529" t="str">
            <v>Tetovo</v>
          </cell>
          <cell r="C3529"/>
        </row>
        <row r="3530">
          <cell r="B3530" t="str">
            <v>Kratovo</v>
          </cell>
          <cell r="C3530"/>
        </row>
        <row r="3531">
          <cell r="B3531" t="str">
            <v>Kriva Palanka</v>
          </cell>
          <cell r="C3531"/>
        </row>
        <row r="3532">
          <cell r="B3532" t="str">
            <v>Kumanovo</v>
          </cell>
          <cell r="C3532"/>
        </row>
        <row r="3533">
          <cell r="B3533" t="str">
            <v>Lipkovo</v>
          </cell>
          <cell r="C3533"/>
        </row>
        <row r="3534">
          <cell r="B3534" t="str">
            <v>Rankovce</v>
          </cell>
          <cell r="C3534"/>
        </row>
        <row r="3535">
          <cell r="B3535" t="str">
            <v>Staro Nagoričane</v>
          </cell>
          <cell r="C3535"/>
        </row>
        <row r="3536">
          <cell r="B3536" t="str">
            <v>Aerodrom †</v>
          </cell>
          <cell r="C3536"/>
        </row>
        <row r="3537">
          <cell r="B3537" t="str">
            <v>Aračinovo</v>
          </cell>
          <cell r="C3537"/>
        </row>
        <row r="3538">
          <cell r="B3538" t="str">
            <v>Butel †</v>
          </cell>
          <cell r="C3538"/>
        </row>
        <row r="3539">
          <cell r="B3539" t="str">
            <v>Gazi Baba †</v>
          </cell>
          <cell r="C3539"/>
        </row>
        <row r="3540">
          <cell r="B3540" t="str">
            <v>Gjorče Petrov †</v>
          </cell>
          <cell r="C3540"/>
        </row>
        <row r="3541">
          <cell r="B3541" t="str">
            <v>Zelenikovo</v>
          </cell>
          <cell r="C3541"/>
        </row>
        <row r="3542">
          <cell r="B3542" t="str">
            <v>Ilinden</v>
          </cell>
          <cell r="C3542"/>
        </row>
        <row r="3543">
          <cell r="B3543" t="str">
            <v>Karpoš †</v>
          </cell>
          <cell r="C3543"/>
        </row>
        <row r="3544">
          <cell r="B3544" t="str">
            <v>Kisela Voda †</v>
          </cell>
          <cell r="C3544"/>
        </row>
        <row r="3545">
          <cell r="B3545" t="str">
            <v>Petrovec</v>
          </cell>
          <cell r="C3545"/>
        </row>
        <row r="3546">
          <cell r="B3546" t="str">
            <v>Saraj †</v>
          </cell>
          <cell r="C3546"/>
        </row>
        <row r="3547">
          <cell r="B3547" t="str">
            <v>Sopište</v>
          </cell>
          <cell r="C3547"/>
        </row>
        <row r="3548">
          <cell r="B3548" t="str">
            <v>Studeničani</v>
          </cell>
          <cell r="C3548"/>
        </row>
        <row r="3549">
          <cell r="B3549" t="str">
            <v>Centar †</v>
          </cell>
          <cell r="C3549"/>
        </row>
        <row r="3550">
          <cell r="B3550" t="str">
            <v>Čair †</v>
          </cell>
          <cell r="C3550"/>
        </row>
        <row r="3551">
          <cell r="B3551" t="str">
            <v>Čučer-Sandevo</v>
          </cell>
          <cell r="C3551"/>
        </row>
        <row r="3552">
          <cell r="B3552" t="str">
            <v>Šuto Orizari †</v>
          </cell>
          <cell r="C3552"/>
        </row>
        <row r="3553">
          <cell r="B3553" t="str">
            <v>Kayes</v>
          </cell>
          <cell r="C3553"/>
        </row>
        <row r="3554">
          <cell r="B3554" t="str">
            <v>Taoudénit</v>
          </cell>
          <cell r="C3554"/>
        </row>
        <row r="3555">
          <cell r="B3555" t="str">
            <v>Koulikoro</v>
          </cell>
          <cell r="C3555"/>
        </row>
        <row r="3556">
          <cell r="B3556" t="str">
            <v>Sikasso</v>
          </cell>
          <cell r="C3556"/>
        </row>
        <row r="3557">
          <cell r="B3557" t="str">
            <v>Ségou</v>
          </cell>
          <cell r="C3557"/>
        </row>
        <row r="3558">
          <cell r="B3558" t="str">
            <v>Mopti</v>
          </cell>
          <cell r="C3558"/>
        </row>
        <row r="3559">
          <cell r="B3559" t="str">
            <v>Tombouctou</v>
          </cell>
          <cell r="C3559"/>
        </row>
        <row r="3560">
          <cell r="B3560" t="str">
            <v>Gao</v>
          </cell>
          <cell r="C3560"/>
        </row>
        <row r="3561">
          <cell r="B3561" t="str">
            <v>Kidal</v>
          </cell>
          <cell r="C3561"/>
        </row>
        <row r="3562">
          <cell r="B3562" t="str">
            <v>Ménaka</v>
          </cell>
          <cell r="C3562"/>
        </row>
        <row r="3563">
          <cell r="B3563" t="str">
            <v>Bamako</v>
          </cell>
          <cell r="C3563"/>
        </row>
        <row r="3564">
          <cell r="B3564" t="str">
            <v>Sagaing</v>
          </cell>
          <cell r="C3564"/>
        </row>
        <row r="3565">
          <cell r="B3565" t="str">
            <v>Bago</v>
          </cell>
          <cell r="C3565"/>
        </row>
        <row r="3566">
          <cell r="B3566" t="str">
            <v>Magway</v>
          </cell>
          <cell r="C3566"/>
        </row>
        <row r="3567">
          <cell r="B3567" t="str">
            <v>Mandalay</v>
          </cell>
          <cell r="C3567"/>
        </row>
        <row r="3568">
          <cell r="B3568" t="str">
            <v>Tanintharyi</v>
          </cell>
          <cell r="C3568"/>
        </row>
        <row r="3569">
          <cell r="B3569" t="str">
            <v>Yangon</v>
          </cell>
          <cell r="C3569"/>
        </row>
        <row r="3570">
          <cell r="B3570" t="str">
            <v>Ayeyarwady</v>
          </cell>
          <cell r="C3570"/>
        </row>
        <row r="3571">
          <cell r="B3571" t="str">
            <v>Kachin</v>
          </cell>
          <cell r="C3571"/>
        </row>
        <row r="3572">
          <cell r="B3572" t="str">
            <v>Kayah</v>
          </cell>
          <cell r="C3572"/>
        </row>
        <row r="3573">
          <cell r="B3573" t="str">
            <v>Kayin</v>
          </cell>
          <cell r="C3573"/>
        </row>
        <row r="3574">
          <cell r="B3574" t="str">
            <v>Chin</v>
          </cell>
          <cell r="C3574"/>
        </row>
        <row r="3575">
          <cell r="B3575" t="str">
            <v>Mon</v>
          </cell>
          <cell r="C3575"/>
        </row>
        <row r="3576">
          <cell r="B3576" t="str">
            <v>Rakhine</v>
          </cell>
          <cell r="C3576"/>
        </row>
        <row r="3577">
          <cell r="B3577" t="str">
            <v>Shan</v>
          </cell>
          <cell r="C3577"/>
        </row>
        <row r="3578">
          <cell r="B3578" t="str">
            <v>Nay Pyi Taw</v>
          </cell>
          <cell r="C3578"/>
        </row>
        <row r="3579">
          <cell r="B3579" t="str">
            <v>Orhon</v>
          </cell>
          <cell r="C3579"/>
        </row>
        <row r="3580">
          <cell r="B3580" t="str">
            <v>Darhan uul</v>
          </cell>
          <cell r="C3580"/>
        </row>
        <row r="3581">
          <cell r="B3581" t="str">
            <v>Hentiy</v>
          </cell>
          <cell r="C3581"/>
        </row>
        <row r="3582">
          <cell r="B3582" t="str">
            <v>Hövsgöl</v>
          </cell>
          <cell r="C3582"/>
        </row>
        <row r="3583">
          <cell r="B3583" t="str">
            <v>Hovd</v>
          </cell>
          <cell r="C3583"/>
        </row>
        <row r="3584">
          <cell r="B3584" t="str">
            <v>Uvs</v>
          </cell>
          <cell r="C3584"/>
        </row>
        <row r="3585">
          <cell r="B3585" t="str">
            <v>Töv</v>
          </cell>
          <cell r="C3585"/>
        </row>
        <row r="3586">
          <cell r="B3586" t="str">
            <v>Selenge</v>
          </cell>
          <cell r="C3586"/>
        </row>
        <row r="3587">
          <cell r="B3587" t="str">
            <v>Sühbaatar</v>
          </cell>
          <cell r="C3587"/>
        </row>
        <row r="3588">
          <cell r="B3588" t="str">
            <v>Ömnögovĭ</v>
          </cell>
          <cell r="C3588"/>
        </row>
        <row r="3589">
          <cell r="B3589" t="str">
            <v>Övörhangay</v>
          </cell>
          <cell r="C3589"/>
        </row>
        <row r="3590">
          <cell r="B3590" t="str">
            <v>Dzavhan</v>
          </cell>
          <cell r="C3590"/>
        </row>
        <row r="3591">
          <cell r="B3591" t="str">
            <v>Dundgovĭ</v>
          </cell>
          <cell r="C3591"/>
        </row>
        <row r="3592">
          <cell r="B3592" t="str">
            <v>Dornod</v>
          </cell>
          <cell r="C3592"/>
        </row>
        <row r="3593">
          <cell r="B3593" t="str">
            <v>Dornogovĭ</v>
          </cell>
          <cell r="C3593"/>
        </row>
        <row r="3594">
          <cell r="B3594" t="str">
            <v>Govĭ-Sümber</v>
          </cell>
          <cell r="C3594"/>
        </row>
        <row r="3595">
          <cell r="B3595" t="str">
            <v>Govĭ-Altay</v>
          </cell>
          <cell r="C3595"/>
        </row>
        <row r="3596">
          <cell r="B3596" t="str">
            <v>Bulgan</v>
          </cell>
          <cell r="C3596"/>
        </row>
        <row r="3597">
          <cell r="B3597" t="str">
            <v>Bayanhongor</v>
          </cell>
          <cell r="C3597"/>
        </row>
        <row r="3598">
          <cell r="B3598" t="str">
            <v>Bayan-Ölgiy</v>
          </cell>
          <cell r="C3598"/>
        </row>
        <row r="3599">
          <cell r="B3599" t="str">
            <v>Arhangay</v>
          </cell>
          <cell r="C3599"/>
        </row>
        <row r="3600">
          <cell r="B3600" t="str">
            <v>Ulaanbaatar</v>
          </cell>
          <cell r="C3600"/>
        </row>
        <row r="3601">
          <cell r="B3601" t="str">
            <v>Hodh ech Chargui</v>
          </cell>
          <cell r="C3601"/>
        </row>
        <row r="3602">
          <cell r="B3602" t="str">
            <v>Hodh el Gharbi</v>
          </cell>
          <cell r="C3602"/>
        </row>
        <row r="3603">
          <cell r="B3603" t="str">
            <v>Assaba</v>
          </cell>
          <cell r="C3603"/>
        </row>
        <row r="3604">
          <cell r="B3604" t="str">
            <v>Gorgol</v>
          </cell>
          <cell r="C3604"/>
        </row>
        <row r="3605">
          <cell r="B3605" t="str">
            <v>Brakna</v>
          </cell>
          <cell r="C3605"/>
        </row>
        <row r="3606">
          <cell r="B3606" t="str">
            <v>Trarza</v>
          </cell>
          <cell r="C3606"/>
        </row>
        <row r="3607">
          <cell r="B3607" t="str">
            <v>Adrar</v>
          </cell>
          <cell r="C3607"/>
        </row>
        <row r="3608">
          <cell r="B3608" t="str">
            <v>Dakhlet Nouâdhibou</v>
          </cell>
          <cell r="C3608"/>
        </row>
        <row r="3609">
          <cell r="B3609" t="str">
            <v>Tagant</v>
          </cell>
          <cell r="C3609"/>
        </row>
        <row r="3610">
          <cell r="B3610" t="str">
            <v>Guidimaka</v>
          </cell>
          <cell r="C3610"/>
        </row>
        <row r="3611">
          <cell r="B3611" t="str">
            <v>Tiris Zemmour</v>
          </cell>
          <cell r="C3611"/>
        </row>
        <row r="3612">
          <cell r="B3612" t="str">
            <v>Inchiri</v>
          </cell>
          <cell r="C3612"/>
        </row>
        <row r="3613">
          <cell r="B3613" t="str">
            <v>Nuwākshūţ al Gharbīyah</v>
          </cell>
          <cell r="C3613"/>
        </row>
        <row r="3614">
          <cell r="B3614" t="str">
            <v>Nouakchott Ouest</v>
          </cell>
          <cell r="C3614"/>
        </row>
        <row r="3615">
          <cell r="B3615" t="str">
            <v>Nuwākshūţ ash Shamālīyah</v>
          </cell>
          <cell r="C3615"/>
        </row>
        <row r="3616">
          <cell r="B3616" t="str">
            <v>Nouakchott Nord</v>
          </cell>
          <cell r="C3616"/>
        </row>
        <row r="3617">
          <cell r="B3617" t="str">
            <v>Nuwākshūţ al Janūbīyah</v>
          </cell>
          <cell r="C3617"/>
        </row>
        <row r="3618">
          <cell r="B3618" t="str">
            <v>Nouakchott Sud</v>
          </cell>
          <cell r="C3618"/>
        </row>
        <row r="3619">
          <cell r="B3619" t="str">
            <v>Attard</v>
          </cell>
          <cell r="C3619"/>
        </row>
        <row r="3620">
          <cell r="B3620" t="str">
            <v>Attard</v>
          </cell>
          <cell r="C3620"/>
        </row>
        <row r="3621">
          <cell r="B3621" t="str">
            <v>Balzan</v>
          </cell>
          <cell r="C3621"/>
        </row>
        <row r="3622">
          <cell r="B3622" t="str">
            <v>Balzan</v>
          </cell>
          <cell r="C3622"/>
        </row>
        <row r="3623">
          <cell r="B3623" t="str">
            <v>Birgu</v>
          </cell>
          <cell r="C3623"/>
        </row>
        <row r="3624">
          <cell r="B3624" t="str">
            <v>Birgu</v>
          </cell>
          <cell r="C3624"/>
        </row>
        <row r="3625">
          <cell r="B3625" t="str">
            <v>Birkirkara</v>
          </cell>
          <cell r="C3625"/>
        </row>
        <row r="3626">
          <cell r="B3626" t="str">
            <v>Birkirkara</v>
          </cell>
          <cell r="C3626"/>
        </row>
        <row r="3627">
          <cell r="B3627" t="str">
            <v>Birżebbuġa</v>
          </cell>
          <cell r="C3627"/>
        </row>
        <row r="3628">
          <cell r="B3628" t="str">
            <v>Birżebbuġa</v>
          </cell>
          <cell r="C3628"/>
        </row>
        <row r="3629">
          <cell r="B3629" t="str">
            <v>Bormla</v>
          </cell>
          <cell r="C3629"/>
        </row>
        <row r="3630">
          <cell r="B3630" t="str">
            <v>Bormla</v>
          </cell>
          <cell r="C3630"/>
        </row>
        <row r="3631">
          <cell r="B3631" t="str">
            <v>Dingli</v>
          </cell>
          <cell r="C3631"/>
        </row>
        <row r="3632">
          <cell r="B3632" t="str">
            <v>Dingli</v>
          </cell>
          <cell r="C3632"/>
        </row>
        <row r="3633">
          <cell r="B3633" t="str">
            <v>Fgura</v>
          </cell>
          <cell r="C3633"/>
        </row>
        <row r="3634">
          <cell r="B3634" t="str">
            <v>Fgura</v>
          </cell>
          <cell r="C3634"/>
        </row>
        <row r="3635">
          <cell r="B3635" t="str">
            <v>Floriana</v>
          </cell>
          <cell r="C3635"/>
        </row>
        <row r="3636">
          <cell r="B3636" t="str">
            <v>Floriana</v>
          </cell>
          <cell r="C3636"/>
        </row>
        <row r="3637">
          <cell r="B3637" t="str">
            <v>Fontana</v>
          </cell>
          <cell r="C3637"/>
        </row>
        <row r="3638">
          <cell r="B3638" t="str">
            <v>Fontana</v>
          </cell>
          <cell r="C3638"/>
        </row>
        <row r="3639">
          <cell r="B3639" t="str">
            <v>Gudja</v>
          </cell>
          <cell r="C3639"/>
        </row>
        <row r="3640">
          <cell r="B3640" t="str">
            <v>Gudja</v>
          </cell>
          <cell r="C3640"/>
        </row>
        <row r="3641">
          <cell r="B3641" t="str">
            <v>Gżira</v>
          </cell>
          <cell r="C3641"/>
        </row>
        <row r="3642">
          <cell r="B3642" t="str">
            <v>Gżira</v>
          </cell>
          <cell r="C3642"/>
        </row>
        <row r="3643">
          <cell r="B3643" t="str">
            <v>Għajnsielem</v>
          </cell>
          <cell r="C3643"/>
        </row>
        <row r="3644">
          <cell r="B3644" t="str">
            <v>Għajnsielem</v>
          </cell>
          <cell r="C3644"/>
        </row>
        <row r="3645">
          <cell r="B3645" t="str">
            <v>Għarb</v>
          </cell>
          <cell r="C3645"/>
        </row>
        <row r="3646">
          <cell r="B3646" t="str">
            <v>Għarb</v>
          </cell>
          <cell r="C3646"/>
        </row>
        <row r="3647">
          <cell r="B3647" t="str">
            <v>Għargħur</v>
          </cell>
          <cell r="C3647"/>
        </row>
        <row r="3648">
          <cell r="B3648" t="str">
            <v>Għargħur</v>
          </cell>
          <cell r="C3648"/>
        </row>
        <row r="3649">
          <cell r="B3649" t="str">
            <v>Għasri</v>
          </cell>
          <cell r="C3649"/>
        </row>
        <row r="3650">
          <cell r="B3650" t="str">
            <v>Għasri</v>
          </cell>
          <cell r="C3650"/>
        </row>
        <row r="3651">
          <cell r="B3651" t="str">
            <v>Għaxaq</v>
          </cell>
          <cell r="C3651"/>
        </row>
        <row r="3652">
          <cell r="B3652" t="str">
            <v>Għaxaq</v>
          </cell>
          <cell r="C3652"/>
        </row>
        <row r="3653">
          <cell r="B3653" t="str">
            <v>Ħamrun</v>
          </cell>
          <cell r="C3653"/>
        </row>
        <row r="3654">
          <cell r="B3654" t="str">
            <v>Ħamrun</v>
          </cell>
          <cell r="C3654"/>
        </row>
        <row r="3655">
          <cell r="B3655" t="str">
            <v>Iklin</v>
          </cell>
          <cell r="C3655"/>
        </row>
        <row r="3656">
          <cell r="B3656" t="str">
            <v>Iklin</v>
          </cell>
          <cell r="C3656"/>
        </row>
        <row r="3657">
          <cell r="B3657" t="str">
            <v>Isla</v>
          </cell>
          <cell r="C3657"/>
        </row>
        <row r="3658">
          <cell r="B3658" t="str">
            <v>Isla</v>
          </cell>
          <cell r="C3658"/>
        </row>
        <row r="3659">
          <cell r="B3659" t="str">
            <v>Kalkara</v>
          </cell>
          <cell r="C3659"/>
        </row>
        <row r="3660">
          <cell r="B3660" t="str">
            <v>Kalkara</v>
          </cell>
          <cell r="C3660"/>
        </row>
        <row r="3661">
          <cell r="B3661" t="str">
            <v>Kerċem</v>
          </cell>
          <cell r="C3661"/>
        </row>
        <row r="3662">
          <cell r="B3662" t="str">
            <v>Kerċem</v>
          </cell>
          <cell r="C3662"/>
        </row>
        <row r="3663">
          <cell r="B3663" t="str">
            <v>Kirkop</v>
          </cell>
          <cell r="C3663"/>
        </row>
        <row r="3664">
          <cell r="B3664" t="str">
            <v>Kirkop</v>
          </cell>
          <cell r="C3664"/>
        </row>
        <row r="3665">
          <cell r="B3665" t="str">
            <v>Lija</v>
          </cell>
          <cell r="C3665"/>
        </row>
        <row r="3666">
          <cell r="B3666" t="str">
            <v>Lija</v>
          </cell>
          <cell r="C3666"/>
        </row>
        <row r="3667">
          <cell r="B3667" t="str">
            <v>Luqa</v>
          </cell>
          <cell r="C3667"/>
        </row>
        <row r="3668">
          <cell r="B3668" t="str">
            <v>Luqa</v>
          </cell>
          <cell r="C3668"/>
        </row>
        <row r="3669">
          <cell r="B3669" t="str">
            <v>Marsa</v>
          </cell>
          <cell r="C3669"/>
        </row>
        <row r="3670">
          <cell r="B3670" t="str">
            <v>Marsa</v>
          </cell>
          <cell r="C3670"/>
        </row>
        <row r="3671">
          <cell r="B3671" t="str">
            <v>Marsaskala</v>
          </cell>
          <cell r="C3671"/>
        </row>
        <row r="3672">
          <cell r="B3672" t="str">
            <v>Marsaskala</v>
          </cell>
          <cell r="C3672"/>
        </row>
        <row r="3673">
          <cell r="B3673" t="str">
            <v>Marsaxlokk</v>
          </cell>
          <cell r="C3673"/>
        </row>
        <row r="3674">
          <cell r="B3674" t="str">
            <v>Marsaxlokk</v>
          </cell>
          <cell r="C3674"/>
        </row>
        <row r="3675">
          <cell r="B3675" t="str">
            <v>Mdina</v>
          </cell>
          <cell r="C3675"/>
        </row>
        <row r="3676">
          <cell r="B3676" t="str">
            <v>Mdina</v>
          </cell>
          <cell r="C3676"/>
        </row>
        <row r="3677">
          <cell r="B3677" t="str">
            <v>Mellieħa</v>
          </cell>
          <cell r="C3677"/>
        </row>
        <row r="3678">
          <cell r="B3678" t="str">
            <v>Mellieħa</v>
          </cell>
          <cell r="C3678"/>
        </row>
        <row r="3679">
          <cell r="B3679" t="str">
            <v>Mġarr</v>
          </cell>
          <cell r="C3679"/>
        </row>
        <row r="3680">
          <cell r="B3680" t="str">
            <v>Mġarr</v>
          </cell>
          <cell r="C3680"/>
        </row>
        <row r="3681">
          <cell r="B3681" t="str">
            <v>Mosta</v>
          </cell>
          <cell r="C3681"/>
        </row>
        <row r="3682">
          <cell r="B3682" t="str">
            <v>Mosta</v>
          </cell>
          <cell r="C3682"/>
        </row>
        <row r="3683">
          <cell r="B3683" t="str">
            <v>Mqabba</v>
          </cell>
          <cell r="C3683"/>
        </row>
        <row r="3684">
          <cell r="B3684" t="str">
            <v>Mqabba</v>
          </cell>
          <cell r="C3684"/>
        </row>
        <row r="3685">
          <cell r="B3685" t="str">
            <v>Msida</v>
          </cell>
          <cell r="C3685"/>
        </row>
        <row r="3686">
          <cell r="B3686" t="str">
            <v>Msida</v>
          </cell>
          <cell r="C3686"/>
        </row>
        <row r="3687">
          <cell r="B3687" t="str">
            <v>Mtarfa</v>
          </cell>
          <cell r="C3687"/>
        </row>
        <row r="3688">
          <cell r="B3688" t="str">
            <v>Mtarfa</v>
          </cell>
          <cell r="C3688"/>
        </row>
        <row r="3689">
          <cell r="B3689" t="str">
            <v>Munxar</v>
          </cell>
          <cell r="C3689"/>
        </row>
        <row r="3690">
          <cell r="B3690" t="str">
            <v>Munxar</v>
          </cell>
          <cell r="C3690"/>
        </row>
        <row r="3691">
          <cell r="B3691" t="str">
            <v>Nadur</v>
          </cell>
          <cell r="C3691"/>
        </row>
        <row r="3692">
          <cell r="B3692" t="str">
            <v>Nadur</v>
          </cell>
          <cell r="C3692"/>
        </row>
        <row r="3693">
          <cell r="B3693" t="str">
            <v>Naxxar</v>
          </cell>
          <cell r="C3693"/>
        </row>
        <row r="3694">
          <cell r="B3694" t="str">
            <v>Naxxar</v>
          </cell>
          <cell r="C3694"/>
        </row>
        <row r="3695">
          <cell r="B3695" t="str">
            <v>Paola</v>
          </cell>
          <cell r="C3695"/>
        </row>
        <row r="3696">
          <cell r="B3696" t="str">
            <v>Paola</v>
          </cell>
          <cell r="C3696"/>
        </row>
        <row r="3697">
          <cell r="B3697" t="str">
            <v>Pembroke</v>
          </cell>
          <cell r="C3697"/>
        </row>
        <row r="3698">
          <cell r="B3698" t="str">
            <v>Pembroke</v>
          </cell>
          <cell r="C3698"/>
        </row>
        <row r="3699">
          <cell r="B3699" t="str">
            <v>Pietà</v>
          </cell>
          <cell r="C3699"/>
        </row>
        <row r="3700">
          <cell r="B3700" t="str">
            <v>Pietà</v>
          </cell>
          <cell r="C3700"/>
        </row>
        <row r="3701">
          <cell r="B3701" t="str">
            <v>Qala</v>
          </cell>
          <cell r="C3701"/>
        </row>
        <row r="3702">
          <cell r="B3702" t="str">
            <v>Qala</v>
          </cell>
          <cell r="C3702"/>
        </row>
        <row r="3703">
          <cell r="B3703" t="str">
            <v>Qormi</v>
          </cell>
          <cell r="C3703"/>
        </row>
        <row r="3704">
          <cell r="B3704" t="str">
            <v>Qormi</v>
          </cell>
          <cell r="C3704"/>
        </row>
        <row r="3705">
          <cell r="B3705" t="str">
            <v>Qrendi</v>
          </cell>
          <cell r="C3705"/>
        </row>
        <row r="3706">
          <cell r="B3706" t="str">
            <v>Qrendi</v>
          </cell>
          <cell r="C3706"/>
        </row>
        <row r="3707">
          <cell r="B3707" t="str">
            <v>Rabat Gozo</v>
          </cell>
          <cell r="C3707"/>
        </row>
        <row r="3708">
          <cell r="B3708" t="str">
            <v>Rabat Għawdex</v>
          </cell>
          <cell r="C3708"/>
        </row>
        <row r="3709">
          <cell r="B3709" t="str">
            <v>Rabat Malta</v>
          </cell>
          <cell r="C3709"/>
        </row>
        <row r="3710">
          <cell r="B3710" t="str">
            <v>Rabat Malta</v>
          </cell>
          <cell r="C3710"/>
        </row>
        <row r="3711">
          <cell r="B3711" t="str">
            <v>Safi</v>
          </cell>
          <cell r="C3711"/>
        </row>
        <row r="3712">
          <cell r="B3712" t="str">
            <v>Safi</v>
          </cell>
          <cell r="C3712"/>
        </row>
        <row r="3713">
          <cell r="B3713" t="str">
            <v>Saint Julian's</v>
          </cell>
          <cell r="C3713"/>
        </row>
        <row r="3714">
          <cell r="B3714" t="str">
            <v>San Ġiljan</v>
          </cell>
          <cell r="C3714"/>
        </row>
        <row r="3715">
          <cell r="B3715" t="str">
            <v>Saint John</v>
          </cell>
          <cell r="C3715"/>
        </row>
        <row r="3716">
          <cell r="B3716" t="str">
            <v>San Ġwann</v>
          </cell>
          <cell r="C3716"/>
        </row>
        <row r="3717">
          <cell r="B3717" t="str">
            <v>Saint Lawrence</v>
          </cell>
          <cell r="C3717"/>
        </row>
        <row r="3718">
          <cell r="B3718" t="str">
            <v>San Lawrenz</v>
          </cell>
          <cell r="C3718"/>
        </row>
        <row r="3719">
          <cell r="B3719" t="str">
            <v>Saint Paul's Bay</v>
          </cell>
          <cell r="C3719"/>
        </row>
        <row r="3720">
          <cell r="B3720" t="str">
            <v>San Pawl il-Baħar</v>
          </cell>
          <cell r="C3720"/>
        </row>
        <row r="3721">
          <cell r="B3721" t="str">
            <v>Sannat</v>
          </cell>
          <cell r="C3721"/>
        </row>
        <row r="3722">
          <cell r="B3722" t="str">
            <v>Sannat</v>
          </cell>
          <cell r="C3722"/>
        </row>
        <row r="3723">
          <cell r="B3723" t="str">
            <v>Saint Lucia's</v>
          </cell>
          <cell r="C3723"/>
        </row>
        <row r="3724">
          <cell r="B3724" t="str">
            <v>Santa Luċija</v>
          </cell>
          <cell r="C3724"/>
        </row>
        <row r="3725">
          <cell r="B3725" t="str">
            <v>Santa Venera</v>
          </cell>
          <cell r="C3725"/>
        </row>
        <row r="3726">
          <cell r="B3726" t="str">
            <v>Santa Venera</v>
          </cell>
          <cell r="C3726"/>
        </row>
        <row r="3727">
          <cell r="B3727" t="str">
            <v>Siġġiewi</v>
          </cell>
          <cell r="C3727"/>
        </row>
        <row r="3728">
          <cell r="B3728" t="str">
            <v>Siġġiewi</v>
          </cell>
          <cell r="C3728"/>
        </row>
        <row r="3729">
          <cell r="B3729" t="str">
            <v>Sliema</v>
          </cell>
          <cell r="C3729"/>
        </row>
        <row r="3730">
          <cell r="B3730" t="str">
            <v>Sliema</v>
          </cell>
          <cell r="C3730"/>
        </row>
        <row r="3731">
          <cell r="B3731" t="str">
            <v>Swieqi</v>
          </cell>
          <cell r="C3731"/>
        </row>
        <row r="3732">
          <cell r="B3732" t="str">
            <v>Swieqi</v>
          </cell>
          <cell r="C3732"/>
        </row>
        <row r="3733">
          <cell r="B3733" t="str">
            <v>Ta' Xbiex</v>
          </cell>
          <cell r="C3733"/>
        </row>
        <row r="3734">
          <cell r="B3734" t="str">
            <v>Ta' Xbiex</v>
          </cell>
          <cell r="C3734"/>
        </row>
        <row r="3735">
          <cell r="B3735" t="str">
            <v>Tarxien</v>
          </cell>
          <cell r="C3735"/>
        </row>
        <row r="3736">
          <cell r="B3736" t="str">
            <v>Tarxien</v>
          </cell>
          <cell r="C3736"/>
        </row>
        <row r="3737">
          <cell r="B3737" t="str">
            <v>Valletta</v>
          </cell>
          <cell r="C3737"/>
        </row>
        <row r="3738">
          <cell r="B3738" t="str">
            <v>Valletta</v>
          </cell>
          <cell r="C3738"/>
        </row>
        <row r="3739">
          <cell r="B3739" t="str">
            <v>Xagħra</v>
          </cell>
          <cell r="C3739"/>
        </row>
        <row r="3740">
          <cell r="B3740" t="str">
            <v>Xagħra</v>
          </cell>
          <cell r="C3740"/>
        </row>
        <row r="3741">
          <cell r="B3741" t="str">
            <v>Xewkija</v>
          </cell>
          <cell r="C3741"/>
        </row>
        <row r="3742">
          <cell r="B3742" t="str">
            <v>Xewkija</v>
          </cell>
          <cell r="C3742"/>
        </row>
        <row r="3743">
          <cell r="B3743" t="str">
            <v>Xgħajra</v>
          </cell>
          <cell r="C3743"/>
        </row>
        <row r="3744">
          <cell r="B3744" t="str">
            <v>Xgħajra</v>
          </cell>
          <cell r="C3744"/>
        </row>
        <row r="3745">
          <cell r="B3745" t="str">
            <v>Żabbar</v>
          </cell>
          <cell r="C3745"/>
        </row>
        <row r="3746">
          <cell r="B3746" t="str">
            <v>Żabbar</v>
          </cell>
          <cell r="C3746"/>
        </row>
        <row r="3747">
          <cell r="B3747" t="str">
            <v>Żebbuġ Gozo</v>
          </cell>
          <cell r="C3747"/>
        </row>
        <row r="3748">
          <cell r="B3748" t="str">
            <v>Żebbuġ Għawdex</v>
          </cell>
          <cell r="C3748"/>
        </row>
        <row r="3749">
          <cell r="B3749" t="str">
            <v>Żebbuġ Malta</v>
          </cell>
          <cell r="C3749"/>
        </row>
        <row r="3750">
          <cell r="B3750" t="str">
            <v>Żebbuġ Malta</v>
          </cell>
          <cell r="C3750"/>
        </row>
        <row r="3751">
          <cell r="B3751" t="str">
            <v>Żejtun</v>
          </cell>
          <cell r="C3751"/>
        </row>
        <row r="3752">
          <cell r="B3752" t="str">
            <v>Żejtun</v>
          </cell>
          <cell r="C3752"/>
        </row>
        <row r="3753">
          <cell r="B3753" t="str">
            <v>Żurrieq</v>
          </cell>
          <cell r="C3753"/>
        </row>
        <row r="3754">
          <cell r="B3754" t="str">
            <v>Żurrieq</v>
          </cell>
          <cell r="C3754"/>
        </row>
        <row r="3755">
          <cell r="B3755" t="str">
            <v>Beau Bassin-Rose Hill</v>
          </cell>
          <cell r="C3755"/>
        </row>
        <row r="3756">
          <cell r="B3756" t="str">
            <v>Curepipe</v>
          </cell>
          <cell r="C3756"/>
        </row>
        <row r="3757">
          <cell r="B3757" t="str">
            <v>Port Louis</v>
          </cell>
          <cell r="C3757"/>
        </row>
        <row r="3758">
          <cell r="B3758" t="str">
            <v>Quatre Bornes</v>
          </cell>
          <cell r="C3758"/>
        </row>
        <row r="3759">
          <cell r="B3759" t="str">
            <v>Vacoas-Phoenix</v>
          </cell>
          <cell r="C3759"/>
        </row>
        <row r="3760">
          <cell r="B3760" t="str">
            <v>Black River</v>
          </cell>
          <cell r="C3760"/>
        </row>
        <row r="3761">
          <cell r="B3761" t="str">
            <v>Flacq</v>
          </cell>
          <cell r="C3761"/>
        </row>
        <row r="3762">
          <cell r="B3762" t="str">
            <v>Grand Port</v>
          </cell>
          <cell r="C3762"/>
        </row>
        <row r="3763">
          <cell r="B3763" t="str">
            <v>Moka</v>
          </cell>
          <cell r="C3763"/>
        </row>
        <row r="3764">
          <cell r="B3764" t="str">
            <v>Pamplemousses</v>
          </cell>
          <cell r="C3764"/>
        </row>
        <row r="3765">
          <cell r="B3765" t="str">
            <v>Port Louis</v>
          </cell>
          <cell r="C3765"/>
        </row>
        <row r="3766">
          <cell r="B3766" t="str">
            <v>Plaines Wilhems</v>
          </cell>
          <cell r="C3766"/>
        </row>
        <row r="3767">
          <cell r="B3767" t="str">
            <v>Rivière du Rempart</v>
          </cell>
          <cell r="C3767"/>
        </row>
        <row r="3768">
          <cell r="B3768" t="str">
            <v>Savanne</v>
          </cell>
          <cell r="C3768"/>
        </row>
        <row r="3769">
          <cell r="B3769" t="str">
            <v>Agalega Islands</v>
          </cell>
          <cell r="C3769"/>
        </row>
        <row r="3770">
          <cell r="B3770" t="str">
            <v>Cargados Carajos Shoals</v>
          </cell>
          <cell r="C3770"/>
        </row>
        <row r="3771">
          <cell r="B3771" t="str">
            <v>Rodrigues Island</v>
          </cell>
          <cell r="C3771"/>
        </row>
        <row r="3772">
          <cell r="B3772" t="str">
            <v>Ariatholhu Dhekunuburi</v>
          </cell>
          <cell r="C3772"/>
        </row>
        <row r="3773">
          <cell r="B3773" t="str">
            <v>South Ari Atoll</v>
          </cell>
          <cell r="C3773"/>
        </row>
        <row r="3774">
          <cell r="B3774" t="str">
            <v>Ariatholhu Uthuruburi</v>
          </cell>
          <cell r="C3774"/>
        </row>
        <row r="3775">
          <cell r="B3775" t="str">
            <v>North Ari Atoll</v>
          </cell>
          <cell r="C3775"/>
        </row>
        <row r="3776">
          <cell r="B3776" t="str">
            <v>Faadhippolhu</v>
          </cell>
          <cell r="C3776"/>
        </row>
        <row r="3777">
          <cell r="B3777" t="str">
            <v>Faadhippolhu</v>
          </cell>
          <cell r="C3777"/>
        </row>
        <row r="3778">
          <cell r="B3778" t="str">
            <v>Felidheatholhu</v>
          </cell>
          <cell r="C3778"/>
        </row>
        <row r="3779">
          <cell r="B3779" t="str">
            <v>Felidhu Atoll</v>
          </cell>
          <cell r="C3779"/>
        </row>
        <row r="3780">
          <cell r="B3780" t="str">
            <v>Hahdhunmathi</v>
          </cell>
          <cell r="C3780"/>
        </row>
        <row r="3781">
          <cell r="B3781" t="str">
            <v>Hahdhunmathi</v>
          </cell>
          <cell r="C3781"/>
        </row>
        <row r="3782">
          <cell r="B3782" t="str">
            <v>Thiladhunmathee Uthuruburi</v>
          </cell>
          <cell r="C3782"/>
        </row>
        <row r="3783">
          <cell r="B3783" t="str">
            <v>North Thiladhunmathi</v>
          </cell>
          <cell r="C3783"/>
        </row>
        <row r="3784">
          <cell r="B3784" t="str">
            <v>Kolhumadulu</v>
          </cell>
          <cell r="C3784"/>
        </row>
        <row r="3785">
          <cell r="B3785" t="str">
            <v>Kolhumadulu</v>
          </cell>
          <cell r="C3785"/>
        </row>
        <row r="3786">
          <cell r="B3786" t="str">
            <v>Mulakatholhu</v>
          </cell>
          <cell r="C3786"/>
        </row>
        <row r="3787">
          <cell r="B3787" t="str">
            <v>Mulaku Atoll</v>
          </cell>
          <cell r="C3787"/>
        </row>
        <row r="3788">
          <cell r="B3788" t="str">
            <v>Maalhosmadulu Uthuruburi</v>
          </cell>
          <cell r="C3788"/>
        </row>
        <row r="3789">
          <cell r="B3789" t="str">
            <v>North Maalhosmadulu</v>
          </cell>
          <cell r="C3789"/>
        </row>
        <row r="3790">
          <cell r="B3790" t="str">
            <v>Nilandheatholhu Uthuruburi</v>
          </cell>
          <cell r="C3790"/>
        </row>
        <row r="3791">
          <cell r="B3791" t="str">
            <v>North Nilandhe Atoll</v>
          </cell>
          <cell r="C3791"/>
        </row>
        <row r="3792">
          <cell r="B3792" t="str">
            <v>Nilandheatholhu Dhekunuburi</v>
          </cell>
          <cell r="C3792"/>
        </row>
        <row r="3793">
          <cell r="B3793" t="str">
            <v>South Nilandhe Atoll</v>
          </cell>
          <cell r="C3793"/>
        </row>
        <row r="3794">
          <cell r="B3794" t="str">
            <v>Maalhosmadulu Dhekunuburi</v>
          </cell>
          <cell r="C3794"/>
        </row>
        <row r="3795">
          <cell r="B3795" t="str">
            <v>South Maalhosmadulu</v>
          </cell>
          <cell r="C3795"/>
        </row>
        <row r="3796">
          <cell r="B3796" t="str">
            <v>Thiladhunmathee Dhekunuburi</v>
          </cell>
          <cell r="C3796"/>
        </row>
        <row r="3797">
          <cell r="B3797" t="str">
            <v>South Thiladhunmathi</v>
          </cell>
          <cell r="C3797"/>
        </row>
        <row r="3798">
          <cell r="B3798" t="str">
            <v>Miladhunmadulu Uthuruburi</v>
          </cell>
          <cell r="C3798"/>
        </row>
        <row r="3799">
          <cell r="B3799" t="str">
            <v>North Miladhunmadulu</v>
          </cell>
          <cell r="C3799"/>
        </row>
        <row r="3800">
          <cell r="B3800" t="str">
            <v>Miladhunmadulu Dhekunuburi</v>
          </cell>
          <cell r="C3800"/>
        </row>
        <row r="3801">
          <cell r="B3801" t="str">
            <v>South Miladhunmadulu</v>
          </cell>
          <cell r="C3801"/>
        </row>
        <row r="3802">
          <cell r="B3802" t="str">
            <v>Maaleatholhu</v>
          </cell>
          <cell r="C3802"/>
        </row>
        <row r="3803">
          <cell r="B3803" t="str">
            <v>Male Atoll</v>
          </cell>
          <cell r="C3803"/>
        </row>
        <row r="3804">
          <cell r="B3804" t="str">
            <v>Huvadhuatholhu Uthuruburi</v>
          </cell>
          <cell r="C3804"/>
        </row>
        <row r="3805">
          <cell r="B3805" t="str">
            <v>North Huvadhu Atoll</v>
          </cell>
          <cell r="C3805"/>
        </row>
        <row r="3806">
          <cell r="B3806" t="str">
            <v>Huvadhuatholhu Dhekunuburi</v>
          </cell>
          <cell r="C3806"/>
        </row>
        <row r="3807">
          <cell r="B3807" t="str">
            <v>South Huvadhu Atoll</v>
          </cell>
          <cell r="C3807"/>
        </row>
        <row r="3808">
          <cell r="B3808" t="str">
            <v>Fuvammulah</v>
          </cell>
          <cell r="C3808"/>
        </row>
        <row r="3809">
          <cell r="B3809" t="str">
            <v>Fuvammulah</v>
          </cell>
          <cell r="C3809"/>
        </row>
        <row r="3810">
          <cell r="B3810" t="str">
            <v>Addu</v>
          </cell>
          <cell r="C3810"/>
        </row>
        <row r="3811">
          <cell r="B3811" t="str">
            <v>Addu City</v>
          </cell>
          <cell r="C3811"/>
        </row>
        <row r="3812">
          <cell r="B3812" t="str">
            <v>Maale</v>
          </cell>
          <cell r="C3812"/>
        </row>
        <row r="3813">
          <cell r="B3813" t="str">
            <v>Male</v>
          </cell>
          <cell r="C3813"/>
        </row>
        <row r="3814">
          <cell r="B3814" t="str">
            <v>Central Region</v>
          </cell>
          <cell r="C3814"/>
        </row>
        <row r="3815">
          <cell r="B3815" t="str">
            <v>Chapakati</v>
          </cell>
          <cell r="C3815"/>
        </row>
        <row r="3816">
          <cell r="B3816" t="str">
            <v>Dedza</v>
          </cell>
          <cell r="C3816"/>
        </row>
        <row r="3817">
          <cell r="B3817" t="str">
            <v>Dedza</v>
          </cell>
          <cell r="C3817"/>
        </row>
        <row r="3818">
          <cell r="B3818" t="str">
            <v>Dowa</v>
          </cell>
          <cell r="C3818"/>
        </row>
        <row r="3819">
          <cell r="B3819" t="str">
            <v>Dowa</v>
          </cell>
          <cell r="C3819"/>
        </row>
        <row r="3820">
          <cell r="B3820" t="str">
            <v>Kasungu</v>
          </cell>
          <cell r="C3820"/>
        </row>
        <row r="3821">
          <cell r="B3821" t="str">
            <v>Kasungu</v>
          </cell>
          <cell r="C3821"/>
        </row>
        <row r="3822">
          <cell r="B3822" t="str">
            <v>Lilongwe</v>
          </cell>
          <cell r="C3822"/>
        </row>
        <row r="3823">
          <cell r="B3823" t="str">
            <v>Lilongwe</v>
          </cell>
          <cell r="C3823"/>
        </row>
        <row r="3824">
          <cell r="B3824" t="str">
            <v>Mchinji</v>
          </cell>
          <cell r="C3824"/>
        </row>
        <row r="3825">
          <cell r="B3825" t="str">
            <v>Mchinji</v>
          </cell>
          <cell r="C3825"/>
        </row>
        <row r="3826">
          <cell r="B3826" t="str">
            <v>Ntchisi</v>
          </cell>
          <cell r="C3826"/>
        </row>
        <row r="3827">
          <cell r="B3827" t="str">
            <v>Ntchisi</v>
          </cell>
          <cell r="C3827"/>
        </row>
        <row r="3828">
          <cell r="B3828" t="str">
            <v>Nkhotakota</v>
          </cell>
          <cell r="C3828"/>
        </row>
        <row r="3829">
          <cell r="B3829" t="str">
            <v>Nkhotakota</v>
          </cell>
          <cell r="C3829"/>
        </row>
        <row r="3830">
          <cell r="B3830" t="str">
            <v>Ntcheu</v>
          </cell>
          <cell r="C3830"/>
        </row>
        <row r="3831">
          <cell r="B3831" t="str">
            <v>Ntcheu</v>
          </cell>
          <cell r="C3831"/>
        </row>
        <row r="3832">
          <cell r="B3832" t="str">
            <v>Salima</v>
          </cell>
          <cell r="C3832"/>
        </row>
        <row r="3833">
          <cell r="B3833" t="str">
            <v>Salima</v>
          </cell>
          <cell r="C3833"/>
        </row>
        <row r="3834">
          <cell r="B3834" t="str">
            <v>Northern Region</v>
          </cell>
          <cell r="C3834"/>
        </row>
        <row r="3835">
          <cell r="B3835" t="str">
            <v>Chakumpoto</v>
          </cell>
          <cell r="C3835"/>
        </row>
        <row r="3836">
          <cell r="B3836" t="str">
            <v>Chitipa</v>
          </cell>
          <cell r="C3836"/>
        </row>
        <row r="3837">
          <cell r="B3837" t="str">
            <v>Chitipa</v>
          </cell>
          <cell r="C3837"/>
        </row>
        <row r="3838">
          <cell r="B3838" t="str">
            <v>Karonga</v>
          </cell>
          <cell r="C3838"/>
        </row>
        <row r="3839">
          <cell r="B3839" t="str">
            <v>Karonga</v>
          </cell>
          <cell r="C3839"/>
        </row>
        <row r="3840">
          <cell r="B3840" t="str">
            <v>Likoma</v>
          </cell>
          <cell r="C3840"/>
        </row>
        <row r="3841">
          <cell r="B3841" t="str">
            <v>Likoma</v>
          </cell>
          <cell r="C3841"/>
        </row>
        <row r="3842">
          <cell r="B3842" t="str">
            <v>Mzimba</v>
          </cell>
          <cell r="C3842"/>
        </row>
        <row r="3843">
          <cell r="B3843" t="str">
            <v>Mzimba</v>
          </cell>
          <cell r="C3843"/>
        </row>
        <row r="3844">
          <cell r="B3844" t="str">
            <v>Nkhata Bay</v>
          </cell>
          <cell r="C3844"/>
        </row>
        <row r="3845">
          <cell r="B3845" t="str">
            <v>Nkhata Bay</v>
          </cell>
          <cell r="C3845"/>
        </row>
        <row r="3846">
          <cell r="B3846" t="str">
            <v>Rumphi</v>
          </cell>
          <cell r="C3846"/>
        </row>
        <row r="3847">
          <cell r="B3847" t="str">
            <v>Rumphi</v>
          </cell>
          <cell r="C3847"/>
        </row>
        <row r="3848">
          <cell r="B3848" t="str">
            <v>Southern Region</v>
          </cell>
          <cell r="C3848"/>
        </row>
        <row r="3849">
          <cell r="B3849" t="str">
            <v>Chakumwera</v>
          </cell>
          <cell r="C3849"/>
        </row>
        <row r="3850">
          <cell r="B3850" t="str">
            <v>Balaka</v>
          </cell>
          <cell r="C3850"/>
        </row>
        <row r="3851">
          <cell r="B3851" t="str">
            <v>Balaka</v>
          </cell>
          <cell r="C3851"/>
        </row>
        <row r="3852">
          <cell r="B3852" t="str">
            <v>Blantyre</v>
          </cell>
          <cell r="C3852"/>
        </row>
        <row r="3853">
          <cell r="B3853" t="str">
            <v>Blantyre</v>
          </cell>
          <cell r="C3853"/>
        </row>
        <row r="3854">
          <cell r="B3854" t="str">
            <v>Chikwawa</v>
          </cell>
          <cell r="C3854"/>
        </row>
        <row r="3855">
          <cell r="B3855" t="str">
            <v>Chikwawa</v>
          </cell>
          <cell r="C3855"/>
        </row>
        <row r="3856">
          <cell r="B3856" t="str">
            <v>Chiradzulu</v>
          </cell>
          <cell r="C3856"/>
        </row>
        <row r="3857">
          <cell r="B3857" t="str">
            <v>Chiradzulu</v>
          </cell>
          <cell r="C3857"/>
        </row>
        <row r="3858">
          <cell r="B3858" t="str">
            <v>Mangochi</v>
          </cell>
          <cell r="C3858"/>
        </row>
        <row r="3859">
          <cell r="B3859" t="str">
            <v>Mangochi</v>
          </cell>
          <cell r="C3859"/>
        </row>
        <row r="3860">
          <cell r="B3860" t="str">
            <v>Machinga</v>
          </cell>
          <cell r="C3860"/>
        </row>
        <row r="3861">
          <cell r="B3861" t="str">
            <v>Machinga</v>
          </cell>
          <cell r="C3861"/>
        </row>
        <row r="3862">
          <cell r="B3862" t="str">
            <v>Mulanje</v>
          </cell>
          <cell r="C3862"/>
        </row>
        <row r="3863">
          <cell r="B3863" t="str">
            <v>Mulanje</v>
          </cell>
          <cell r="C3863"/>
        </row>
        <row r="3864">
          <cell r="B3864" t="str">
            <v>Mwanza</v>
          </cell>
          <cell r="C3864"/>
        </row>
        <row r="3865">
          <cell r="B3865" t="str">
            <v>Mwanza</v>
          </cell>
          <cell r="C3865"/>
        </row>
        <row r="3866">
          <cell r="B3866" t="str">
            <v>Neno</v>
          </cell>
          <cell r="C3866"/>
        </row>
        <row r="3867">
          <cell r="B3867" t="str">
            <v>Neno</v>
          </cell>
          <cell r="C3867"/>
        </row>
        <row r="3868">
          <cell r="B3868" t="str">
            <v>Nsanje</v>
          </cell>
          <cell r="C3868"/>
        </row>
        <row r="3869">
          <cell r="B3869" t="str">
            <v>Nsanje</v>
          </cell>
          <cell r="C3869"/>
        </row>
        <row r="3870">
          <cell r="B3870" t="str">
            <v>Phalombe</v>
          </cell>
          <cell r="C3870"/>
        </row>
        <row r="3871">
          <cell r="B3871" t="str">
            <v>Phalombe</v>
          </cell>
          <cell r="C3871"/>
        </row>
        <row r="3872">
          <cell r="B3872" t="str">
            <v>Thyolo</v>
          </cell>
          <cell r="C3872"/>
        </row>
        <row r="3873">
          <cell r="B3873" t="str">
            <v>Thyolo</v>
          </cell>
          <cell r="C3873"/>
        </row>
        <row r="3874">
          <cell r="B3874" t="str">
            <v>Zomba</v>
          </cell>
          <cell r="C3874"/>
        </row>
        <row r="3875">
          <cell r="B3875" t="str">
            <v>Zomba</v>
          </cell>
          <cell r="C3875"/>
        </row>
        <row r="3876">
          <cell r="B3876" t="str">
            <v>Aguascalientes</v>
          </cell>
          <cell r="C3876"/>
        </row>
        <row r="3877">
          <cell r="B3877" t="str">
            <v>Baja California</v>
          </cell>
          <cell r="C3877"/>
        </row>
        <row r="3878">
          <cell r="B3878" t="str">
            <v>Baja California Sur</v>
          </cell>
          <cell r="C3878"/>
        </row>
        <row r="3879">
          <cell r="B3879" t="str">
            <v>Campeche</v>
          </cell>
          <cell r="C3879"/>
        </row>
        <row r="3880">
          <cell r="B3880" t="str">
            <v>Chihuahua</v>
          </cell>
          <cell r="C3880"/>
        </row>
        <row r="3881">
          <cell r="B3881" t="str">
            <v>Chiapas</v>
          </cell>
          <cell r="C3881"/>
        </row>
        <row r="3882">
          <cell r="B3882" t="str">
            <v>Coahuila de Zaragoza</v>
          </cell>
          <cell r="C3882"/>
        </row>
        <row r="3883">
          <cell r="B3883" t="str">
            <v>Colima</v>
          </cell>
          <cell r="C3883"/>
        </row>
        <row r="3884">
          <cell r="B3884" t="str">
            <v>Durango</v>
          </cell>
          <cell r="C3884"/>
        </row>
        <row r="3885">
          <cell r="B3885" t="str">
            <v>Guerrero</v>
          </cell>
          <cell r="C3885"/>
        </row>
        <row r="3886">
          <cell r="B3886" t="str">
            <v>Guanajuato</v>
          </cell>
          <cell r="C3886"/>
        </row>
        <row r="3887">
          <cell r="B3887" t="str">
            <v>Hidalgo</v>
          </cell>
          <cell r="C3887"/>
        </row>
        <row r="3888">
          <cell r="B3888" t="str">
            <v>Jalisco</v>
          </cell>
          <cell r="C3888"/>
        </row>
        <row r="3889">
          <cell r="B3889" t="str">
            <v>México</v>
          </cell>
          <cell r="C3889"/>
        </row>
        <row r="3890">
          <cell r="B3890" t="str">
            <v>Michoacán de Ocampo</v>
          </cell>
          <cell r="C3890"/>
        </row>
        <row r="3891">
          <cell r="B3891" t="str">
            <v>Morelos</v>
          </cell>
          <cell r="C3891"/>
        </row>
        <row r="3892">
          <cell r="B3892" t="str">
            <v>Nayarit</v>
          </cell>
          <cell r="C3892"/>
        </row>
        <row r="3893">
          <cell r="B3893" t="str">
            <v>Nuevo León</v>
          </cell>
          <cell r="C3893"/>
        </row>
        <row r="3894">
          <cell r="B3894" t="str">
            <v>Oaxaca</v>
          </cell>
          <cell r="C3894"/>
        </row>
        <row r="3895">
          <cell r="B3895" t="str">
            <v>Puebla</v>
          </cell>
          <cell r="C3895"/>
        </row>
        <row r="3896">
          <cell r="B3896" t="str">
            <v>Querétaro</v>
          </cell>
          <cell r="C3896"/>
        </row>
        <row r="3897">
          <cell r="B3897" t="str">
            <v>Quintana Roo</v>
          </cell>
          <cell r="C3897"/>
        </row>
        <row r="3898">
          <cell r="B3898" t="str">
            <v>Sinaloa</v>
          </cell>
          <cell r="C3898"/>
        </row>
        <row r="3899">
          <cell r="B3899" t="str">
            <v>San Luis Potosí</v>
          </cell>
          <cell r="C3899"/>
        </row>
        <row r="3900">
          <cell r="B3900" t="str">
            <v>Sonora</v>
          </cell>
          <cell r="C3900"/>
        </row>
        <row r="3901">
          <cell r="B3901" t="str">
            <v>Tabasco</v>
          </cell>
          <cell r="C3901"/>
        </row>
        <row r="3902">
          <cell r="B3902" t="str">
            <v>Tamaulipas</v>
          </cell>
          <cell r="C3902"/>
        </row>
        <row r="3903">
          <cell r="B3903" t="str">
            <v>Tlaxcala</v>
          </cell>
          <cell r="C3903"/>
        </row>
        <row r="3904">
          <cell r="B3904" t="str">
            <v>Veracruz de Ignacio de la Llave</v>
          </cell>
          <cell r="C3904"/>
        </row>
        <row r="3905">
          <cell r="B3905" t="str">
            <v>Yucatán</v>
          </cell>
          <cell r="C3905"/>
        </row>
        <row r="3906">
          <cell r="B3906" t="str">
            <v>Zacatecas</v>
          </cell>
          <cell r="C3906"/>
        </row>
        <row r="3907">
          <cell r="B3907" t="str">
            <v>Ciudad de México</v>
          </cell>
          <cell r="C3907"/>
        </row>
        <row r="3908">
          <cell r="B3908" t="str">
            <v>Wilayah Persekutuan Kuala Lumpur</v>
          </cell>
          <cell r="C3908"/>
        </row>
        <row r="3909">
          <cell r="B3909" t="str">
            <v>Wilayah Persekutuan Labuan</v>
          </cell>
          <cell r="C3909"/>
        </row>
        <row r="3910">
          <cell r="B3910" t="str">
            <v>Wilayah Persekutuan Putrajaya</v>
          </cell>
          <cell r="C3910"/>
        </row>
        <row r="3911">
          <cell r="B3911" t="str">
            <v>Johor</v>
          </cell>
          <cell r="C3911"/>
        </row>
        <row r="3912">
          <cell r="B3912" t="str">
            <v>Kedah</v>
          </cell>
          <cell r="C3912"/>
        </row>
        <row r="3913">
          <cell r="B3913" t="str">
            <v>Kelantan</v>
          </cell>
          <cell r="C3913"/>
        </row>
        <row r="3914">
          <cell r="B3914" t="str">
            <v>Melaka</v>
          </cell>
          <cell r="C3914"/>
        </row>
        <row r="3915">
          <cell r="B3915" t="str">
            <v>Negeri Sembilan</v>
          </cell>
          <cell r="C3915"/>
        </row>
        <row r="3916">
          <cell r="B3916" t="str">
            <v>Pahang</v>
          </cell>
          <cell r="C3916"/>
        </row>
        <row r="3917">
          <cell r="B3917" t="str">
            <v>Pulau Pinang</v>
          </cell>
          <cell r="C3917"/>
        </row>
        <row r="3918">
          <cell r="B3918" t="str">
            <v>Perak</v>
          </cell>
          <cell r="C3918"/>
        </row>
        <row r="3919">
          <cell r="B3919" t="str">
            <v>Perlis</v>
          </cell>
          <cell r="C3919"/>
        </row>
        <row r="3920">
          <cell r="B3920" t="str">
            <v>Selangor</v>
          </cell>
          <cell r="C3920"/>
        </row>
        <row r="3921">
          <cell r="B3921" t="str">
            <v>Terengganu</v>
          </cell>
          <cell r="C3921"/>
        </row>
        <row r="3922">
          <cell r="B3922" t="str">
            <v>Sabah</v>
          </cell>
          <cell r="C3922"/>
        </row>
        <row r="3923">
          <cell r="B3923" t="str">
            <v>Sarawak</v>
          </cell>
          <cell r="C3923"/>
        </row>
        <row r="3924">
          <cell r="B3924" t="str">
            <v>Maputo</v>
          </cell>
          <cell r="C3924"/>
        </row>
        <row r="3925">
          <cell r="B3925" t="str">
            <v>Niassa</v>
          </cell>
          <cell r="C3925"/>
        </row>
        <row r="3926">
          <cell r="B3926" t="str">
            <v>Manica</v>
          </cell>
          <cell r="C3926"/>
        </row>
        <row r="3927">
          <cell r="B3927" t="str">
            <v>Gaza</v>
          </cell>
          <cell r="C3927"/>
        </row>
        <row r="3928">
          <cell r="B3928" t="str">
            <v>Inhambane</v>
          </cell>
          <cell r="C3928"/>
        </row>
        <row r="3929">
          <cell r="B3929" t="str">
            <v>Maputo</v>
          </cell>
          <cell r="C3929"/>
        </row>
        <row r="3930">
          <cell r="B3930" t="str">
            <v>Nampula</v>
          </cell>
          <cell r="C3930"/>
        </row>
        <row r="3931">
          <cell r="B3931" t="str">
            <v>Cabo Delgado</v>
          </cell>
          <cell r="C3931"/>
        </row>
        <row r="3932">
          <cell r="B3932" t="str">
            <v>Zambézia</v>
          </cell>
          <cell r="C3932"/>
        </row>
        <row r="3933">
          <cell r="B3933" t="str">
            <v>Sofala</v>
          </cell>
          <cell r="C3933"/>
        </row>
        <row r="3934">
          <cell r="B3934" t="str">
            <v>Tete</v>
          </cell>
          <cell r="C3934"/>
        </row>
        <row r="3935">
          <cell r="B3935" t="str">
            <v>Zambezi</v>
          </cell>
          <cell r="C3935"/>
        </row>
        <row r="3936">
          <cell r="B3936" t="str">
            <v>Erongo</v>
          </cell>
          <cell r="C3936"/>
        </row>
        <row r="3937">
          <cell r="B3937" t="str">
            <v>Hardap</v>
          </cell>
          <cell r="C3937"/>
        </row>
        <row r="3938">
          <cell r="B3938" t="str">
            <v>Karas</v>
          </cell>
          <cell r="C3938"/>
        </row>
        <row r="3939">
          <cell r="B3939" t="str">
            <v>Kavango East</v>
          </cell>
          <cell r="C3939"/>
        </row>
        <row r="3940">
          <cell r="B3940" t="str">
            <v>Khomas</v>
          </cell>
          <cell r="C3940"/>
        </row>
        <row r="3941">
          <cell r="B3941" t="str">
            <v>Kunene</v>
          </cell>
          <cell r="C3941"/>
        </row>
        <row r="3942">
          <cell r="B3942" t="str">
            <v>Kavango West</v>
          </cell>
          <cell r="C3942"/>
        </row>
        <row r="3943">
          <cell r="B3943" t="str">
            <v>Otjozondjupa</v>
          </cell>
          <cell r="C3943"/>
        </row>
        <row r="3944">
          <cell r="B3944" t="str">
            <v>Omaheke</v>
          </cell>
          <cell r="C3944"/>
        </row>
        <row r="3945">
          <cell r="B3945" t="str">
            <v>Oshana</v>
          </cell>
          <cell r="C3945"/>
        </row>
        <row r="3946">
          <cell r="B3946" t="str">
            <v>Omusati</v>
          </cell>
          <cell r="C3946"/>
        </row>
        <row r="3947">
          <cell r="B3947" t="str">
            <v>Oshikoto</v>
          </cell>
          <cell r="C3947"/>
        </row>
        <row r="3948">
          <cell r="B3948" t="str">
            <v>Ohangwena</v>
          </cell>
          <cell r="C3948"/>
        </row>
        <row r="3949">
          <cell r="B3949" t="str">
            <v>Niamey</v>
          </cell>
          <cell r="C3949"/>
        </row>
        <row r="3950">
          <cell r="B3950" t="str">
            <v>Agadez</v>
          </cell>
          <cell r="C3950"/>
        </row>
        <row r="3951">
          <cell r="B3951" t="str">
            <v>Diffa</v>
          </cell>
          <cell r="C3951"/>
        </row>
        <row r="3952">
          <cell r="B3952" t="str">
            <v>Dosso</v>
          </cell>
          <cell r="C3952"/>
        </row>
        <row r="3953">
          <cell r="B3953" t="str">
            <v>Maradi</v>
          </cell>
          <cell r="C3953"/>
        </row>
        <row r="3954">
          <cell r="B3954" t="str">
            <v>Tahoua</v>
          </cell>
          <cell r="C3954"/>
        </row>
        <row r="3955">
          <cell r="B3955" t="str">
            <v>Tillabéri</v>
          </cell>
          <cell r="C3955"/>
        </row>
        <row r="3956">
          <cell r="B3956" t="str">
            <v>Zinder</v>
          </cell>
          <cell r="C3956"/>
        </row>
        <row r="3957">
          <cell r="B3957" t="str">
            <v>Abia</v>
          </cell>
          <cell r="C3957"/>
        </row>
        <row r="3958">
          <cell r="B3958" t="str">
            <v>Adamawa</v>
          </cell>
          <cell r="C3958"/>
        </row>
        <row r="3959">
          <cell r="B3959" t="str">
            <v>Akwa Ibom</v>
          </cell>
          <cell r="C3959"/>
        </row>
        <row r="3960">
          <cell r="B3960" t="str">
            <v>Anambra</v>
          </cell>
          <cell r="C3960"/>
        </row>
        <row r="3961">
          <cell r="B3961" t="str">
            <v>Bauchi</v>
          </cell>
          <cell r="C3961"/>
        </row>
        <row r="3962">
          <cell r="B3962" t="str">
            <v>Benue</v>
          </cell>
          <cell r="C3962"/>
        </row>
        <row r="3963">
          <cell r="B3963" t="str">
            <v>Borno</v>
          </cell>
          <cell r="C3963"/>
        </row>
        <row r="3964">
          <cell r="B3964" t="str">
            <v>Bayelsa</v>
          </cell>
          <cell r="C3964"/>
        </row>
        <row r="3965">
          <cell r="B3965" t="str">
            <v>Cross River</v>
          </cell>
          <cell r="C3965"/>
        </row>
        <row r="3966">
          <cell r="B3966" t="str">
            <v>Delta</v>
          </cell>
          <cell r="C3966"/>
        </row>
        <row r="3967">
          <cell r="B3967" t="str">
            <v>Ebonyi</v>
          </cell>
          <cell r="C3967"/>
        </row>
        <row r="3968">
          <cell r="B3968" t="str">
            <v>Edo</v>
          </cell>
          <cell r="C3968"/>
        </row>
        <row r="3969">
          <cell r="B3969" t="str">
            <v>Ekiti</v>
          </cell>
          <cell r="C3969"/>
        </row>
        <row r="3970">
          <cell r="B3970" t="str">
            <v>Enugu</v>
          </cell>
          <cell r="C3970"/>
        </row>
        <row r="3971">
          <cell r="B3971" t="str">
            <v>Gombe</v>
          </cell>
          <cell r="C3971"/>
        </row>
        <row r="3972">
          <cell r="B3972" t="str">
            <v>Imo</v>
          </cell>
          <cell r="C3972"/>
        </row>
        <row r="3973">
          <cell r="B3973" t="str">
            <v>Jigawa</v>
          </cell>
          <cell r="C3973"/>
        </row>
        <row r="3974">
          <cell r="B3974" t="str">
            <v>Kaduna</v>
          </cell>
          <cell r="C3974"/>
        </row>
        <row r="3975">
          <cell r="B3975" t="str">
            <v>Kebbi</v>
          </cell>
          <cell r="C3975"/>
        </row>
        <row r="3976">
          <cell r="B3976" t="str">
            <v>Kano</v>
          </cell>
          <cell r="C3976"/>
        </row>
        <row r="3977">
          <cell r="B3977" t="str">
            <v>Kogi</v>
          </cell>
          <cell r="C3977"/>
        </row>
        <row r="3978">
          <cell r="B3978" t="str">
            <v>Katsina</v>
          </cell>
          <cell r="C3978"/>
        </row>
        <row r="3979">
          <cell r="B3979" t="str">
            <v>Kwara</v>
          </cell>
          <cell r="C3979"/>
        </row>
        <row r="3980">
          <cell r="B3980" t="str">
            <v>Lagos</v>
          </cell>
          <cell r="C3980"/>
        </row>
        <row r="3981">
          <cell r="B3981" t="str">
            <v>Nasarawa</v>
          </cell>
          <cell r="C3981"/>
        </row>
        <row r="3982">
          <cell r="B3982" t="str">
            <v>Niger</v>
          </cell>
          <cell r="C3982"/>
        </row>
        <row r="3983">
          <cell r="B3983" t="str">
            <v>Ogun</v>
          </cell>
          <cell r="C3983"/>
        </row>
        <row r="3984">
          <cell r="B3984" t="str">
            <v>Ondo</v>
          </cell>
          <cell r="C3984"/>
        </row>
        <row r="3985">
          <cell r="B3985" t="str">
            <v>Osun</v>
          </cell>
          <cell r="C3985"/>
        </row>
        <row r="3986">
          <cell r="B3986" t="str">
            <v>Oyo</v>
          </cell>
          <cell r="C3986"/>
        </row>
        <row r="3987">
          <cell r="B3987" t="str">
            <v>Plateau</v>
          </cell>
          <cell r="C3987"/>
        </row>
        <row r="3988">
          <cell r="B3988" t="str">
            <v>Rivers</v>
          </cell>
          <cell r="C3988"/>
        </row>
        <row r="3989">
          <cell r="B3989" t="str">
            <v>Sokoto</v>
          </cell>
          <cell r="C3989"/>
        </row>
        <row r="3990">
          <cell r="B3990" t="str">
            <v>Taraba</v>
          </cell>
          <cell r="C3990"/>
        </row>
        <row r="3991">
          <cell r="B3991" t="str">
            <v>Yobe</v>
          </cell>
          <cell r="C3991"/>
        </row>
        <row r="3992">
          <cell r="B3992" t="str">
            <v>Zamfara</v>
          </cell>
          <cell r="C3992"/>
        </row>
        <row r="3993">
          <cell r="B3993" t="str">
            <v>Abuja Federal Capital Territory</v>
          </cell>
          <cell r="C3993"/>
        </row>
        <row r="3994">
          <cell r="B3994" t="str">
            <v>Boaco</v>
          </cell>
          <cell r="C3994"/>
        </row>
        <row r="3995">
          <cell r="B3995" t="str">
            <v>Carazo</v>
          </cell>
          <cell r="C3995"/>
        </row>
        <row r="3996">
          <cell r="B3996" t="str">
            <v>Chinandega</v>
          </cell>
          <cell r="C3996"/>
        </row>
        <row r="3997">
          <cell r="B3997" t="str">
            <v>Chontales</v>
          </cell>
          <cell r="C3997"/>
        </row>
        <row r="3998">
          <cell r="B3998" t="str">
            <v>Estelí</v>
          </cell>
          <cell r="C3998"/>
        </row>
        <row r="3999">
          <cell r="B3999" t="str">
            <v>Granada</v>
          </cell>
          <cell r="C3999"/>
        </row>
        <row r="4000">
          <cell r="B4000" t="str">
            <v>Jinotega</v>
          </cell>
          <cell r="C4000"/>
        </row>
        <row r="4001">
          <cell r="B4001" t="str">
            <v>León</v>
          </cell>
          <cell r="C4001"/>
        </row>
        <row r="4002">
          <cell r="B4002" t="str">
            <v>Madriz</v>
          </cell>
          <cell r="C4002"/>
        </row>
        <row r="4003">
          <cell r="B4003" t="str">
            <v>Managua</v>
          </cell>
          <cell r="C4003"/>
        </row>
        <row r="4004">
          <cell r="B4004" t="str">
            <v>Masaya</v>
          </cell>
          <cell r="C4004"/>
        </row>
        <row r="4005">
          <cell r="B4005" t="str">
            <v>Matagalpa</v>
          </cell>
          <cell r="C4005"/>
        </row>
        <row r="4006">
          <cell r="B4006" t="str">
            <v>Nueva Segovia</v>
          </cell>
          <cell r="C4006"/>
        </row>
        <row r="4007">
          <cell r="B4007" t="str">
            <v>Rivas</v>
          </cell>
          <cell r="C4007"/>
        </row>
        <row r="4008">
          <cell r="B4008" t="str">
            <v>Río San Juan</v>
          </cell>
          <cell r="C4008"/>
        </row>
        <row r="4009">
          <cell r="B4009" t="str">
            <v>Costa Caribe Norte</v>
          </cell>
          <cell r="C4009"/>
        </row>
        <row r="4010">
          <cell r="B4010" t="str">
            <v>Costa Caribe Sur</v>
          </cell>
          <cell r="C4010"/>
        </row>
        <row r="4011">
          <cell r="B4011" t="str">
            <v>Drenthe</v>
          </cell>
          <cell r="C4011"/>
        </row>
        <row r="4012">
          <cell r="B4012" t="str">
            <v>Flevoland</v>
          </cell>
          <cell r="C4012"/>
        </row>
        <row r="4013">
          <cell r="B4013" t="str">
            <v>Fryslân</v>
          </cell>
          <cell r="C4013"/>
        </row>
        <row r="4014">
          <cell r="B4014" t="str">
            <v>Gelderland</v>
          </cell>
          <cell r="C4014"/>
        </row>
        <row r="4015">
          <cell r="B4015" t="str">
            <v>Groningen</v>
          </cell>
          <cell r="C4015"/>
        </row>
        <row r="4016">
          <cell r="B4016" t="str">
            <v>Limburg</v>
          </cell>
          <cell r="C4016"/>
        </row>
        <row r="4017">
          <cell r="B4017" t="str">
            <v>Noord-Brabant</v>
          </cell>
          <cell r="C4017"/>
        </row>
        <row r="4018">
          <cell r="B4018" t="str">
            <v>Noord-Holland</v>
          </cell>
          <cell r="C4018"/>
        </row>
        <row r="4019">
          <cell r="B4019" t="str">
            <v>Overijssel</v>
          </cell>
          <cell r="C4019"/>
        </row>
        <row r="4020">
          <cell r="B4020" t="str">
            <v>Utrecht</v>
          </cell>
          <cell r="C4020"/>
        </row>
        <row r="4021">
          <cell r="B4021" t="str">
            <v>Zeeland</v>
          </cell>
          <cell r="C4021"/>
        </row>
        <row r="4022">
          <cell r="B4022" t="str">
            <v>Zuid-Holland</v>
          </cell>
          <cell r="C4022"/>
        </row>
        <row r="4023">
          <cell r="B4023" t="str">
            <v>Aruba (see also separate country code entry under AW)</v>
          </cell>
          <cell r="C4023"/>
        </row>
        <row r="4024">
          <cell r="B4024" t="str">
            <v>Curaçao (see also separate country code entry under CW)</v>
          </cell>
          <cell r="C4024"/>
        </row>
        <row r="4025">
          <cell r="B4025" t="str">
            <v>Sint Maarten (see also separate country code entry under SX)</v>
          </cell>
          <cell r="C4025"/>
        </row>
        <row r="4026">
          <cell r="B4026" t="str">
            <v>Bonaire (see also separate country code entry under BQ)</v>
          </cell>
          <cell r="C4026"/>
        </row>
        <row r="4027">
          <cell r="B4027" t="str">
            <v>Saba (see also separate country code entry under BQ)</v>
          </cell>
          <cell r="C4027"/>
        </row>
        <row r="4028">
          <cell r="B4028" t="str">
            <v>Sint Eustatius (see also separate country code entry under BQ)</v>
          </cell>
          <cell r="C4028"/>
        </row>
        <row r="4029">
          <cell r="B4029" t="str">
            <v>Oslo</v>
          </cell>
          <cell r="C4029"/>
        </row>
        <row r="4030">
          <cell r="B4030" t="str">
            <v>Rogaland</v>
          </cell>
          <cell r="C4030"/>
        </row>
        <row r="4031">
          <cell r="B4031" t="str">
            <v>Møre og Romsdal</v>
          </cell>
          <cell r="C4031"/>
        </row>
        <row r="4032">
          <cell r="B4032" t="str">
            <v>Nordland</v>
          </cell>
          <cell r="C4032"/>
        </row>
        <row r="4033">
          <cell r="B4033" t="str">
            <v>Viken</v>
          </cell>
          <cell r="C4033"/>
        </row>
        <row r="4034">
          <cell r="B4034" t="str">
            <v>Innlandet</v>
          </cell>
          <cell r="C4034"/>
        </row>
        <row r="4035">
          <cell r="B4035" t="str">
            <v>Vestfold og Telemark</v>
          </cell>
          <cell r="C4035"/>
        </row>
        <row r="4036">
          <cell r="B4036" t="str">
            <v>Agder</v>
          </cell>
          <cell r="C4036"/>
        </row>
        <row r="4037">
          <cell r="B4037" t="str">
            <v>Vestland</v>
          </cell>
          <cell r="C4037"/>
        </row>
        <row r="4038">
          <cell r="B4038" t="str">
            <v>Trøndelag</v>
          </cell>
          <cell r="C4038"/>
        </row>
        <row r="4039">
          <cell r="B4039" t="str">
            <v>Troms og Finnmark</v>
          </cell>
          <cell r="C4039"/>
        </row>
        <row r="4040">
          <cell r="B4040" t="str">
            <v>Svalbard (Arctic Region) (see also separate country code entry under SJ)</v>
          </cell>
          <cell r="C4040"/>
        </row>
        <row r="4041">
          <cell r="B4041" t="str">
            <v>Jan Mayen (Arctic Region) (see also separate country code entry under SJ)</v>
          </cell>
          <cell r="C4041"/>
        </row>
        <row r="4042">
          <cell r="B4042" t="str">
            <v>Central</v>
          </cell>
          <cell r="C4042"/>
        </row>
        <row r="4043">
          <cell r="B4043" t="str">
            <v>Madhyamanchal</v>
          </cell>
          <cell r="C4043"/>
        </row>
        <row r="4044">
          <cell r="B4044" t="str">
            <v>Bagmati</v>
          </cell>
          <cell r="C4044"/>
        </row>
        <row r="4045">
          <cell r="B4045" t="str">
            <v>Janakpur</v>
          </cell>
          <cell r="C4045"/>
        </row>
        <row r="4046">
          <cell r="B4046" t="str">
            <v>Narayani</v>
          </cell>
          <cell r="C4046"/>
        </row>
        <row r="4047">
          <cell r="B4047" t="str">
            <v>Mid Western</v>
          </cell>
          <cell r="C4047"/>
        </row>
        <row r="4048">
          <cell r="B4048" t="str">
            <v>Madhya Pashchimanchal</v>
          </cell>
          <cell r="C4048"/>
        </row>
        <row r="4049">
          <cell r="B4049" t="str">
            <v>Bheri</v>
          </cell>
          <cell r="C4049"/>
        </row>
        <row r="4050">
          <cell r="B4050" t="str">
            <v>Karnali</v>
          </cell>
          <cell r="C4050"/>
        </row>
        <row r="4051">
          <cell r="B4051" t="str">
            <v>Rapti</v>
          </cell>
          <cell r="C4051"/>
        </row>
        <row r="4052">
          <cell r="B4052" t="str">
            <v>Western</v>
          </cell>
          <cell r="C4052"/>
        </row>
        <row r="4053">
          <cell r="B4053" t="str">
            <v>Pashchimanchal</v>
          </cell>
          <cell r="C4053"/>
        </row>
        <row r="4054">
          <cell r="B4054" t="str">
            <v>Dhawalagiri</v>
          </cell>
          <cell r="C4054"/>
        </row>
        <row r="4055">
          <cell r="B4055" t="str">
            <v>Gandaki</v>
          </cell>
          <cell r="C4055"/>
        </row>
        <row r="4056">
          <cell r="B4056" t="str">
            <v>Lumbini</v>
          </cell>
          <cell r="C4056"/>
        </row>
        <row r="4057">
          <cell r="B4057" t="str">
            <v>Eastern</v>
          </cell>
          <cell r="C4057"/>
        </row>
        <row r="4058">
          <cell r="B4058" t="str">
            <v>Purwanchal</v>
          </cell>
          <cell r="C4058"/>
        </row>
        <row r="4059">
          <cell r="B4059" t="str">
            <v>Kosi</v>
          </cell>
          <cell r="C4059"/>
        </row>
        <row r="4060">
          <cell r="B4060" t="str">
            <v>Mechi</v>
          </cell>
          <cell r="C4060"/>
        </row>
        <row r="4061">
          <cell r="B4061" t="str">
            <v>Sagarmatha</v>
          </cell>
          <cell r="C4061"/>
        </row>
        <row r="4062">
          <cell r="B4062" t="str">
            <v>Far Western</v>
          </cell>
          <cell r="C4062"/>
        </row>
        <row r="4063">
          <cell r="B4063" t="str">
            <v>Sudur Pashchimanchal</v>
          </cell>
          <cell r="C4063"/>
        </row>
        <row r="4064">
          <cell r="B4064" t="str">
            <v>Mahakali</v>
          </cell>
          <cell r="C4064"/>
        </row>
        <row r="4065">
          <cell r="B4065" t="str">
            <v>Seti</v>
          </cell>
          <cell r="C4065"/>
        </row>
        <row r="4066">
          <cell r="B4066" t="str">
            <v>Province 1</v>
          </cell>
          <cell r="C4066"/>
        </row>
        <row r="4067">
          <cell r="B4067" t="str">
            <v>Pradesh 1</v>
          </cell>
          <cell r="C4067"/>
        </row>
        <row r="4068">
          <cell r="B4068" t="str">
            <v>Province 2</v>
          </cell>
          <cell r="C4068"/>
        </row>
        <row r="4069">
          <cell r="B4069" t="str">
            <v>Pradesh 2</v>
          </cell>
          <cell r="C4069"/>
        </row>
        <row r="4070">
          <cell r="B4070" t="str">
            <v>Province 3</v>
          </cell>
          <cell r="C4070"/>
        </row>
        <row r="4071">
          <cell r="B4071" t="str">
            <v>Pradesh 3</v>
          </cell>
          <cell r="C4071"/>
        </row>
        <row r="4072">
          <cell r="B4072" t="str">
            <v>Gandaki</v>
          </cell>
          <cell r="C4072"/>
        </row>
        <row r="4073">
          <cell r="B4073" t="str">
            <v>Gandaki</v>
          </cell>
          <cell r="C4073"/>
        </row>
        <row r="4074">
          <cell r="B4074" t="str">
            <v>Province 5</v>
          </cell>
          <cell r="C4074"/>
        </row>
        <row r="4075">
          <cell r="B4075" t="str">
            <v>Pradesh 5</v>
          </cell>
          <cell r="C4075"/>
        </row>
        <row r="4076">
          <cell r="B4076" t="str">
            <v>Karnali</v>
          </cell>
          <cell r="C4076"/>
        </row>
        <row r="4077">
          <cell r="B4077" t="str">
            <v>Karnali</v>
          </cell>
          <cell r="C4077"/>
        </row>
        <row r="4078">
          <cell r="B4078" t="str">
            <v>Province 7</v>
          </cell>
          <cell r="C4078"/>
        </row>
        <row r="4079">
          <cell r="B4079" t="str">
            <v>Pradesh 7</v>
          </cell>
          <cell r="C4079"/>
        </row>
        <row r="4080">
          <cell r="B4080" t="str">
            <v>Aiwo</v>
          </cell>
          <cell r="C4080"/>
        </row>
        <row r="4081">
          <cell r="B4081" t="str">
            <v>Aiwo</v>
          </cell>
          <cell r="C4081"/>
        </row>
        <row r="4082">
          <cell r="B4082" t="str">
            <v>Anabar</v>
          </cell>
          <cell r="C4082"/>
        </row>
        <row r="4083">
          <cell r="B4083" t="str">
            <v>Anabar</v>
          </cell>
          <cell r="C4083"/>
        </row>
        <row r="4084">
          <cell r="B4084" t="str">
            <v>Anetan</v>
          </cell>
          <cell r="C4084"/>
        </row>
        <row r="4085">
          <cell r="B4085" t="str">
            <v>Anetan</v>
          </cell>
          <cell r="C4085"/>
        </row>
        <row r="4086">
          <cell r="B4086" t="str">
            <v>Anibare</v>
          </cell>
          <cell r="C4086"/>
        </row>
        <row r="4087">
          <cell r="B4087" t="str">
            <v>Anibare</v>
          </cell>
          <cell r="C4087"/>
        </row>
        <row r="4088">
          <cell r="B4088" t="str">
            <v>Baitsi</v>
          </cell>
          <cell r="C4088"/>
        </row>
        <row r="4089">
          <cell r="B4089" t="str">
            <v>Baitsi</v>
          </cell>
          <cell r="C4089"/>
        </row>
        <row r="4090">
          <cell r="B4090" t="str">
            <v>Boe</v>
          </cell>
          <cell r="C4090"/>
        </row>
        <row r="4091">
          <cell r="B4091" t="str">
            <v>Boe</v>
          </cell>
          <cell r="C4091"/>
        </row>
        <row r="4092">
          <cell r="B4092" t="str">
            <v>Buada</v>
          </cell>
          <cell r="C4092"/>
        </row>
        <row r="4093">
          <cell r="B4093" t="str">
            <v>Buada</v>
          </cell>
          <cell r="C4093"/>
        </row>
        <row r="4094">
          <cell r="B4094" t="str">
            <v>Denigomodu</v>
          </cell>
          <cell r="C4094"/>
        </row>
        <row r="4095">
          <cell r="B4095" t="str">
            <v>Denigomodu</v>
          </cell>
          <cell r="C4095"/>
        </row>
        <row r="4096">
          <cell r="B4096" t="str">
            <v>Ewa</v>
          </cell>
          <cell r="C4096"/>
        </row>
        <row r="4097">
          <cell r="B4097" t="str">
            <v>Ewa</v>
          </cell>
          <cell r="C4097"/>
        </row>
        <row r="4098">
          <cell r="B4098" t="str">
            <v>Ijuw</v>
          </cell>
          <cell r="C4098"/>
        </row>
        <row r="4099">
          <cell r="B4099" t="str">
            <v>Ijuw</v>
          </cell>
          <cell r="C4099"/>
        </row>
        <row r="4100">
          <cell r="B4100" t="str">
            <v>Meneng</v>
          </cell>
          <cell r="C4100"/>
        </row>
        <row r="4101">
          <cell r="B4101" t="str">
            <v>Meneng</v>
          </cell>
          <cell r="C4101"/>
        </row>
        <row r="4102">
          <cell r="B4102" t="str">
            <v>Nibok</v>
          </cell>
          <cell r="C4102"/>
        </row>
        <row r="4103">
          <cell r="B4103" t="str">
            <v>Nibok</v>
          </cell>
          <cell r="C4103"/>
        </row>
        <row r="4104">
          <cell r="B4104" t="str">
            <v>Uaboe</v>
          </cell>
          <cell r="C4104"/>
        </row>
        <row r="4105">
          <cell r="B4105" t="str">
            <v>Uaboe</v>
          </cell>
          <cell r="C4105"/>
        </row>
        <row r="4106">
          <cell r="B4106" t="str">
            <v>Yaren</v>
          </cell>
          <cell r="C4106"/>
        </row>
        <row r="4107">
          <cell r="B4107" t="str">
            <v>Yaren</v>
          </cell>
          <cell r="C4107"/>
        </row>
        <row r="4108">
          <cell r="B4108" t="str">
            <v>Auckland</v>
          </cell>
          <cell r="C4108"/>
        </row>
        <row r="4109">
          <cell r="B4109" t="str">
            <v>Tāmaki-makau-rau</v>
          </cell>
          <cell r="C4109"/>
        </row>
        <row r="4110">
          <cell r="B4110" t="str">
            <v>Bay of Plenty</v>
          </cell>
          <cell r="C4110"/>
        </row>
        <row r="4111">
          <cell r="B4111" t="str">
            <v>Te Moana a Toi Te Huatahi</v>
          </cell>
          <cell r="C4111"/>
        </row>
        <row r="4112">
          <cell r="B4112" t="str">
            <v>Canterbury</v>
          </cell>
          <cell r="C4112"/>
        </row>
        <row r="4113">
          <cell r="B4113" t="str">
            <v>Waitaha</v>
          </cell>
          <cell r="C4113"/>
        </row>
        <row r="4114">
          <cell r="B4114" t="str">
            <v>Gisborne</v>
          </cell>
          <cell r="C4114"/>
        </row>
        <row r="4115">
          <cell r="B4115" t="str">
            <v>Tūranga nui a Kiwa</v>
          </cell>
          <cell r="C4115"/>
        </row>
        <row r="4116">
          <cell r="B4116" t="str">
            <v>Hawke's Bay</v>
          </cell>
          <cell r="C4116"/>
        </row>
        <row r="4117">
          <cell r="B4117" t="str">
            <v>Te Matau a Māui</v>
          </cell>
          <cell r="C4117"/>
        </row>
        <row r="4118">
          <cell r="B4118" t="str">
            <v>Marlborough</v>
          </cell>
          <cell r="C4118"/>
        </row>
        <row r="4119">
          <cell r="B4119" t="str">
            <v>Manawatu-Wanganui</v>
          </cell>
          <cell r="C4119"/>
        </row>
        <row r="4120">
          <cell r="B4120" t="str">
            <v>Manawatu Whanganui</v>
          </cell>
          <cell r="C4120"/>
        </row>
        <row r="4121">
          <cell r="B4121" t="str">
            <v>Nelson</v>
          </cell>
          <cell r="C4121"/>
        </row>
        <row r="4122">
          <cell r="B4122" t="str">
            <v>Whakatū</v>
          </cell>
          <cell r="C4122"/>
        </row>
        <row r="4123">
          <cell r="B4123" t="str">
            <v>Northland</v>
          </cell>
          <cell r="C4123"/>
        </row>
        <row r="4124">
          <cell r="B4124" t="str">
            <v>Te Tai tokerau</v>
          </cell>
          <cell r="C4124"/>
        </row>
        <row r="4125">
          <cell r="B4125" t="str">
            <v>Otago</v>
          </cell>
          <cell r="C4125"/>
        </row>
        <row r="4126">
          <cell r="B4126" t="str">
            <v>Ō Tākou</v>
          </cell>
          <cell r="C4126"/>
        </row>
        <row r="4127">
          <cell r="B4127" t="str">
            <v>Southland</v>
          </cell>
          <cell r="C4127"/>
        </row>
        <row r="4128">
          <cell r="B4128" t="str">
            <v>Murihiku</v>
          </cell>
          <cell r="C4128"/>
        </row>
        <row r="4129">
          <cell r="B4129" t="str">
            <v>Tasman</v>
          </cell>
          <cell r="C4129"/>
        </row>
        <row r="4130">
          <cell r="B4130" t="str">
            <v>Taranaki</v>
          </cell>
          <cell r="C4130"/>
        </row>
        <row r="4131">
          <cell r="B4131" t="str">
            <v>Taranaki</v>
          </cell>
          <cell r="C4131"/>
        </row>
        <row r="4132">
          <cell r="B4132" t="str">
            <v>Wellington</v>
          </cell>
          <cell r="C4132"/>
        </row>
        <row r="4133">
          <cell r="B4133" t="str">
            <v>Te Whanga-nui-a-Tara</v>
          </cell>
          <cell r="C4133"/>
        </row>
        <row r="4134">
          <cell r="B4134" t="str">
            <v>Waikato</v>
          </cell>
          <cell r="C4134"/>
        </row>
        <row r="4135">
          <cell r="B4135" t="str">
            <v>West Coast</v>
          </cell>
          <cell r="C4135"/>
        </row>
        <row r="4136">
          <cell r="B4136" t="str">
            <v>Te Taihau ā uru</v>
          </cell>
          <cell r="C4136"/>
        </row>
        <row r="4137">
          <cell r="B4137" t="str">
            <v>Chatham Islands Territory</v>
          </cell>
          <cell r="C4137"/>
        </row>
        <row r="4138">
          <cell r="B4138" t="str">
            <v>Wharekauri</v>
          </cell>
          <cell r="C4138"/>
        </row>
        <row r="4139">
          <cell r="B4139" t="str">
            <v>Janūb al Bāţinah</v>
          </cell>
          <cell r="C4139"/>
        </row>
        <row r="4140">
          <cell r="B4140" t="str">
            <v>Shamāl al Bāţinah</v>
          </cell>
          <cell r="C4140"/>
        </row>
        <row r="4141">
          <cell r="B4141" t="str">
            <v>Al Buraymī</v>
          </cell>
          <cell r="C4141"/>
        </row>
        <row r="4142">
          <cell r="B4142" t="str">
            <v>Ad Dākhilīyah</v>
          </cell>
          <cell r="C4142"/>
        </row>
        <row r="4143">
          <cell r="B4143" t="str">
            <v>Masqaţ</v>
          </cell>
          <cell r="C4143"/>
        </row>
        <row r="4144">
          <cell r="B4144" t="str">
            <v>Musandam</v>
          </cell>
          <cell r="C4144"/>
        </row>
        <row r="4145">
          <cell r="B4145" t="str">
            <v>Janūb ash Sharqīyah</v>
          </cell>
          <cell r="C4145"/>
        </row>
        <row r="4146">
          <cell r="B4146" t="str">
            <v>Shamāl ash Sharqīyah</v>
          </cell>
          <cell r="C4146"/>
        </row>
        <row r="4147">
          <cell r="B4147" t="str">
            <v>Al Wusţá</v>
          </cell>
          <cell r="C4147"/>
        </row>
        <row r="4148">
          <cell r="B4148" t="str">
            <v>Az̧ Z̧āhirah</v>
          </cell>
          <cell r="C4148"/>
        </row>
        <row r="4149">
          <cell r="B4149" t="str">
            <v>Z̧ufār</v>
          </cell>
          <cell r="C4149"/>
        </row>
        <row r="4150">
          <cell r="B4150" t="str">
            <v>Emberá</v>
          </cell>
          <cell r="C4150"/>
        </row>
        <row r="4151">
          <cell r="B4151" t="str">
            <v>Guna Yala</v>
          </cell>
          <cell r="C4151"/>
        </row>
        <row r="4152">
          <cell r="B4152" t="str">
            <v>Ngöbe-Buglé</v>
          </cell>
          <cell r="C4152"/>
        </row>
        <row r="4153">
          <cell r="B4153" t="str">
            <v>Bocas del Toro</v>
          </cell>
          <cell r="C4153"/>
        </row>
        <row r="4154">
          <cell r="B4154" t="str">
            <v>Panamá Oeste</v>
          </cell>
          <cell r="C4154"/>
        </row>
        <row r="4155">
          <cell r="B4155" t="str">
            <v>Coclé</v>
          </cell>
          <cell r="C4155"/>
        </row>
        <row r="4156">
          <cell r="B4156" t="str">
            <v>Colón</v>
          </cell>
          <cell r="C4156"/>
        </row>
        <row r="4157">
          <cell r="B4157" t="str">
            <v>Chiriquí</v>
          </cell>
          <cell r="C4157"/>
        </row>
        <row r="4158">
          <cell r="B4158" t="str">
            <v>Darién</v>
          </cell>
          <cell r="C4158"/>
        </row>
        <row r="4159">
          <cell r="B4159" t="str">
            <v>Herrera</v>
          </cell>
          <cell r="C4159"/>
        </row>
        <row r="4160">
          <cell r="B4160" t="str">
            <v>Los Santos</v>
          </cell>
          <cell r="C4160"/>
        </row>
        <row r="4161">
          <cell r="B4161" t="str">
            <v>Panamá</v>
          </cell>
          <cell r="C4161"/>
        </row>
        <row r="4162">
          <cell r="B4162" t="str">
            <v>Veraguas</v>
          </cell>
          <cell r="C4162"/>
        </row>
        <row r="4163">
          <cell r="B4163" t="str">
            <v>Amasunu</v>
          </cell>
          <cell r="C4163"/>
        </row>
        <row r="4164">
          <cell r="B4164" t="str">
            <v>Amarumayu</v>
          </cell>
          <cell r="C4164"/>
        </row>
        <row r="4165">
          <cell r="B4165" t="str">
            <v>Amazonas</v>
          </cell>
          <cell r="C4165"/>
        </row>
        <row r="4166">
          <cell r="B4166" t="str">
            <v>Ankashu</v>
          </cell>
          <cell r="C4166"/>
        </row>
        <row r="4167">
          <cell r="B4167" t="str">
            <v>Anqash</v>
          </cell>
          <cell r="C4167"/>
        </row>
        <row r="4168">
          <cell r="B4168" t="str">
            <v>Ancash</v>
          </cell>
          <cell r="C4168"/>
        </row>
        <row r="4169">
          <cell r="B4169" t="str">
            <v>Apurimaq</v>
          </cell>
          <cell r="C4169"/>
        </row>
        <row r="4170">
          <cell r="B4170" t="str">
            <v>Apurimaq</v>
          </cell>
          <cell r="C4170"/>
        </row>
        <row r="4171">
          <cell r="B4171" t="str">
            <v>Apurímac</v>
          </cell>
          <cell r="C4171"/>
        </row>
        <row r="4172">
          <cell r="B4172" t="str">
            <v>Arikipa</v>
          </cell>
          <cell r="C4172"/>
        </row>
        <row r="4173">
          <cell r="B4173" t="str">
            <v>Ariqipa</v>
          </cell>
          <cell r="C4173"/>
        </row>
        <row r="4174">
          <cell r="B4174" t="str">
            <v>Arequipa</v>
          </cell>
          <cell r="C4174"/>
        </row>
        <row r="4175">
          <cell r="B4175" t="str">
            <v>Ayaquchu</v>
          </cell>
          <cell r="C4175"/>
        </row>
        <row r="4176">
          <cell r="B4176" t="str">
            <v>Ayakuchu</v>
          </cell>
          <cell r="C4176"/>
        </row>
        <row r="4177">
          <cell r="B4177" t="str">
            <v>Ayacucho</v>
          </cell>
          <cell r="C4177"/>
        </row>
        <row r="4178">
          <cell r="B4178" t="str">
            <v>Qajamarka</v>
          </cell>
          <cell r="C4178"/>
        </row>
        <row r="4179">
          <cell r="B4179" t="str">
            <v>Kashamarka</v>
          </cell>
          <cell r="C4179"/>
        </row>
        <row r="4180">
          <cell r="B4180" t="str">
            <v>Cajamarca</v>
          </cell>
          <cell r="C4180"/>
        </row>
        <row r="4181">
          <cell r="B4181" t="str">
            <v>Kallao</v>
          </cell>
          <cell r="C4181"/>
        </row>
        <row r="4182">
          <cell r="B4182" t="str">
            <v>Qallaw</v>
          </cell>
          <cell r="C4182"/>
        </row>
        <row r="4183">
          <cell r="B4183" t="str">
            <v>El Callao</v>
          </cell>
          <cell r="C4183"/>
        </row>
        <row r="4184">
          <cell r="B4184" t="str">
            <v>Kusku</v>
          </cell>
          <cell r="C4184"/>
        </row>
        <row r="4185">
          <cell r="B4185" t="str">
            <v>Qusqu</v>
          </cell>
          <cell r="C4185"/>
        </row>
        <row r="4186">
          <cell r="B4186" t="str">
            <v>Cusco</v>
          </cell>
          <cell r="C4186"/>
        </row>
        <row r="4187">
          <cell r="B4187" t="str">
            <v>Wanuku</v>
          </cell>
          <cell r="C4187"/>
        </row>
        <row r="4188">
          <cell r="B4188" t="str">
            <v>Wanuku</v>
          </cell>
          <cell r="C4188"/>
        </row>
        <row r="4189">
          <cell r="B4189" t="str">
            <v>Huánuco</v>
          </cell>
          <cell r="C4189"/>
        </row>
        <row r="4190">
          <cell r="B4190" t="str">
            <v>Wankawelika</v>
          </cell>
          <cell r="C4190"/>
        </row>
        <row r="4191">
          <cell r="B4191" t="str">
            <v>Wankawillka</v>
          </cell>
          <cell r="C4191"/>
        </row>
        <row r="4192">
          <cell r="B4192" t="str">
            <v>Huancavelica</v>
          </cell>
          <cell r="C4192"/>
        </row>
        <row r="4193">
          <cell r="B4193" t="str">
            <v>Ika</v>
          </cell>
          <cell r="C4193"/>
        </row>
        <row r="4194">
          <cell r="B4194" t="str">
            <v>Ika</v>
          </cell>
          <cell r="C4194"/>
        </row>
        <row r="4195">
          <cell r="B4195" t="str">
            <v>Ica</v>
          </cell>
          <cell r="C4195"/>
        </row>
        <row r="4196">
          <cell r="B4196" t="str">
            <v>Junin</v>
          </cell>
          <cell r="C4196"/>
        </row>
        <row r="4197">
          <cell r="B4197" t="str">
            <v>Hunin</v>
          </cell>
          <cell r="C4197"/>
        </row>
        <row r="4198">
          <cell r="B4198" t="str">
            <v>Junín</v>
          </cell>
          <cell r="C4198"/>
        </row>
        <row r="4199">
          <cell r="B4199" t="str">
            <v>La Libertad</v>
          </cell>
          <cell r="C4199"/>
        </row>
        <row r="4200">
          <cell r="B4200" t="str">
            <v>Qispi kay</v>
          </cell>
          <cell r="C4200"/>
        </row>
        <row r="4201">
          <cell r="B4201" t="str">
            <v>La Libertad</v>
          </cell>
          <cell r="C4201"/>
        </row>
        <row r="4202">
          <cell r="B4202" t="str">
            <v>Lambayeque</v>
          </cell>
          <cell r="C4202"/>
        </row>
        <row r="4203">
          <cell r="B4203" t="str">
            <v>Lampalliqi</v>
          </cell>
          <cell r="C4203"/>
        </row>
        <row r="4204">
          <cell r="B4204" t="str">
            <v>Lambayeque</v>
          </cell>
          <cell r="C4204"/>
        </row>
        <row r="4205">
          <cell r="B4205" t="str">
            <v>Lima</v>
          </cell>
          <cell r="C4205"/>
        </row>
        <row r="4206">
          <cell r="B4206" t="str">
            <v>Lima</v>
          </cell>
          <cell r="C4206"/>
        </row>
        <row r="4207">
          <cell r="B4207" t="str">
            <v>Lima</v>
          </cell>
          <cell r="C4207"/>
        </row>
        <row r="4208">
          <cell r="B4208" t="str">
            <v>Luritu</v>
          </cell>
          <cell r="C4208"/>
        </row>
        <row r="4209">
          <cell r="B4209" t="str">
            <v>Luritu</v>
          </cell>
          <cell r="C4209"/>
        </row>
        <row r="4210">
          <cell r="B4210" t="str">
            <v>Loreto</v>
          </cell>
          <cell r="C4210"/>
        </row>
        <row r="4211">
          <cell r="B4211" t="str">
            <v>Madre de Dios</v>
          </cell>
          <cell r="C4211"/>
        </row>
        <row r="4212">
          <cell r="B4212" t="str">
            <v>Mayutata</v>
          </cell>
          <cell r="C4212"/>
        </row>
        <row r="4213">
          <cell r="B4213" t="str">
            <v>Madre de Dios</v>
          </cell>
          <cell r="C4213"/>
        </row>
        <row r="4214">
          <cell r="B4214" t="str">
            <v>Moqwegwa</v>
          </cell>
          <cell r="C4214"/>
        </row>
        <row r="4215">
          <cell r="B4215" t="str">
            <v>Muqiwa</v>
          </cell>
          <cell r="C4215"/>
        </row>
        <row r="4216">
          <cell r="B4216" t="str">
            <v>Moquegua</v>
          </cell>
          <cell r="C4216"/>
        </row>
        <row r="4217">
          <cell r="B4217" t="str">
            <v>Pasqu</v>
          </cell>
          <cell r="C4217"/>
        </row>
        <row r="4218">
          <cell r="B4218" t="str">
            <v>Pasqu</v>
          </cell>
          <cell r="C4218"/>
        </row>
        <row r="4219">
          <cell r="B4219" t="str">
            <v>Pasco</v>
          </cell>
          <cell r="C4219"/>
        </row>
        <row r="4220">
          <cell r="B4220" t="str">
            <v>Piura</v>
          </cell>
          <cell r="C4220"/>
        </row>
        <row r="4221">
          <cell r="B4221" t="str">
            <v>Piwra</v>
          </cell>
          <cell r="C4221"/>
        </row>
        <row r="4222">
          <cell r="B4222" t="str">
            <v>Piura</v>
          </cell>
          <cell r="C4222"/>
        </row>
        <row r="4223">
          <cell r="B4223" t="str">
            <v>Puno</v>
          </cell>
          <cell r="C4223"/>
        </row>
        <row r="4224">
          <cell r="B4224" t="str">
            <v>Punu</v>
          </cell>
          <cell r="C4224"/>
        </row>
        <row r="4225">
          <cell r="B4225" t="str">
            <v>Puno</v>
          </cell>
          <cell r="C4225"/>
        </row>
        <row r="4226">
          <cell r="B4226" t="str">
            <v>San Martín</v>
          </cell>
          <cell r="C4226"/>
        </row>
        <row r="4227">
          <cell r="B4227" t="str">
            <v>San Martin</v>
          </cell>
          <cell r="C4227"/>
        </row>
        <row r="4228">
          <cell r="B4228" t="str">
            <v>San Martín</v>
          </cell>
          <cell r="C4228"/>
        </row>
        <row r="4229">
          <cell r="B4229" t="str">
            <v>Takna</v>
          </cell>
          <cell r="C4229"/>
        </row>
        <row r="4230">
          <cell r="B4230" t="str">
            <v>Taqna</v>
          </cell>
          <cell r="C4230"/>
        </row>
        <row r="4231">
          <cell r="B4231" t="str">
            <v>Tacna</v>
          </cell>
          <cell r="C4231"/>
        </row>
        <row r="4232">
          <cell r="B4232" t="str">
            <v>Tumbes</v>
          </cell>
          <cell r="C4232"/>
        </row>
        <row r="4233">
          <cell r="B4233" t="str">
            <v>Tumpis</v>
          </cell>
          <cell r="C4233"/>
        </row>
        <row r="4234">
          <cell r="B4234" t="str">
            <v>Tumbes</v>
          </cell>
          <cell r="C4234"/>
        </row>
        <row r="4235">
          <cell r="B4235" t="str">
            <v>Ukayali</v>
          </cell>
          <cell r="C4235"/>
        </row>
        <row r="4236">
          <cell r="B4236" t="str">
            <v>Ukayali</v>
          </cell>
          <cell r="C4236"/>
        </row>
        <row r="4237">
          <cell r="B4237" t="str">
            <v>Ucayali</v>
          </cell>
          <cell r="C4237"/>
        </row>
        <row r="4238">
          <cell r="B4238" t="str">
            <v>Lima hatun llaqta</v>
          </cell>
          <cell r="C4238"/>
        </row>
        <row r="4239">
          <cell r="B4239" t="str">
            <v>Lima llaqta suyu</v>
          </cell>
          <cell r="C4239"/>
        </row>
        <row r="4240">
          <cell r="B4240" t="str">
            <v>Municipalidad Metropolitana de Lima</v>
          </cell>
          <cell r="C4240"/>
        </row>
        <row r="4241">
          <cell r="B4241" t="str">
            <v>National Capital District (Port Moresby)</v>
          </cell>
          <cell r="C4241"/>
        </row>
        <row r="4242">
          <cell r="B4242" t="str">
            <v>Chimbu</v>
          </cell>
          <cell r="C4242"/>
        </row>
        <row r="4243">
          <cell r="B4243" t="str">
            <v>Central</v>
          </cell>
          <cell r="C4243"/>
        </row>
        <row r="4244">
          <cell r="B4244" t="str">
            <v>East New Britain</v>
          </cell>
          <cell r="C4244"/>
        </row>
        <row r="4245">
          <cell r="B4245" t="str">
            <v>Eastern Highlands</v>
          </cell>
          <cell r="C4245"/>
        </row>
        <row r="4246">
          <cell r="B4246" t="str">
            <v>Enga</v>
          </cell>
          <cell r="C4246"/>
        </row>
        <row r="4247">
          <cell r="B4247" t="str">
            <v>East Sepik</v>
          </cell>
          <cell r="C4247"/>
        </row>
        <row r="4248">
          <cell r="B4248" t="str">
            <v>Gulf</v>
          </cell>
          <cell r="C4248"/>
        </row>
        <row r="4249">
          <cell r="B4249" t="str">
            <v>Hela</v>
          </cell>
          <cell r="C4249"/>
        </row>
        <row r="4250">
          <cell r="B4250" t="str">
            <v>Jiwaka</v>
          </cell>
          <cell r="C4250"/>
        </row>
        <row r="4251">
          <cell r="B4251" t="str">
            <v>Milne Bay</v>
          </cell>
          <cell r="C4251"/>
        </row>
        <row r="4252">
          <cell r="B4252" t="str">
            <v>Morobe</v>
          </cell>
          <cell r="C4252"/>
        </row>
        <row r="4253">
          <cell r="B4253" t="str">
            <v>Madang</v>
          </cell>
          <cell r="C4253"/>
        </row>
        <row r="4254">
          <cell r="B4254" t="str">
            <v>Manus</v>
          </cell>
          <cell r="C4254"/>
        </row>
        <row r="4255">
          <cell r="B4255" t="str">
            <v>New Ireland</v>
          </cell>
          <cell r="C4255"/>
        </row>
        <row r="4256">
          <cell r="B4256" t="str">
            <v>Northern</v>
          </cell>
          <cell r="C4256"/>
        </row>
        <row r="4257">
          <cell r="B4257" t="str">
            <v>West Sepik</v>
          </cell>
          <cell r="C4257"/>
        </row>
        <row r="4258">
          <cell r="B4258" t="str">
            <v>Southern Highlands</v>
          </cell>
          <cell r="C4258"/>
        </row>
        <row r="4259">
          <cell r="B4259" t="str">
            <v>West New Britain</v>
          </cell>
          <cell r="C4259"/>
        </row>
        <row r="4260">
          <cell r="B4260" t="str">
            <v>Western Highlands</v>
          </cell>
          <cell r="C4260"/>
        </row>
        <row r="4261">
          <cell r="B4261" t="str">
            <v>Western</v>
          </cell>
          <cell r="C4261"/>
        </row>
        <row r="4262">
          <cell r="B4262" t="str">
            <v>Bougainville</v>
          </cell>
          <cell r="C4262"/>
        </row>
        <row r="4263">
          <cell r="B4263" t="str">
            <v>National Capital Region</v>
          </cell>
          <cell r="C4263"/>
        </row>
        <row r="4264">
          <cell r="B4264" t="str">
            <v>Pambansang Punong Rehiyon</v>
          </cell>
          <cell r="C4264"/>
        </row>
        <row r="4265">
          <cell r="B4265" t="str">
            <v>Ilocos (Region I)</v>
          </cell>
          <cell r="C4265"/>
        </row>
        <row r="4266">
          <cell r="B4266" t="str">
            <v>Rehiyon ng Iloko</v>
          </cell>
          <cell r="C4266"/>
        </row>
        <row r="4267">
          <cell r="B4267" t="str">
            <v>Ilocos Norte</v>
          </cell>
          <cell r="C4267"/>
        </row>
        <row r="4268">
          <cell r="B4268" t="str">
            <v>Hilagang Iloko</v>
          </cell>
          <cell r="C4268"/>
        </row>
        <row r="4269">
          <cell r="B4269" t="str">
            <v>Ilocos Sur</v>
          </cell>
          <cell r="C4269"/>
        </row>
        <row r="4270">
          <cell r="B4270" t="str">
            <v>Timog Iloko</v>
          </cell>
          <cell r="C4270"/>
        </row>
        <row r="4271">
          <cell r="B4271" t="str">
            <v>La Union</v>
          </cell>
          <cell r="C4271"/>
        </row>
        <row r="4272">
          <cell r="B4272" t="str">
            <v>La Unyon</v>
          </cell>
          <cell r="C4272"/>
        </row>
        <row r="4273">
          <cell r="B4273" t="str">
            <v>Pangasinan</v>
          </cell>
          <cell r="C4273"/>
        </row>
        <row r="4274">
          <cell r="B4274" t="str">
            <v>Pangasinan</v>
          </cell>
          <cell r="C4274"/>
        </row>
        <row r="4275">
          <cell r="B4275" t="str">
            <v>Cagayan Valley (Region II)</v>
          </cell>
          <cell r="C4275"/>
        </row>
        <row r="4276">
          <cell r="B4276" t="str">
            <v>Rehiyon ng Lambak ng Kagayan</v>
          </cell>
          <cell r="C4276"/>
        </row>
        <row r="4277">
          <cell r="B4277" t="str">
            <v>Batanes</v>
          </cell>
          <cell r="C4277"/>
        </row>
        <row r="4278">
          <cell r="B4278" t="str">
            <v>Batanes</v>
          </cell>
          <cell r="C4278"/>
        </row>
        <row r="4279">
          <cell r="B4279" t="str">
            <v>Cagayan</v>
          </cell>
          <cell r="C4279"/>
        </row>
        <row r="4280">
          <cell r="B4280" t="str">
            <v>Kagayan</v>
          </cell>
          <cell r="C4280"/>
        </row>
        <row r="4281">
          <cell r="B4281" t="str">
            <v>Isabela</v>
          </cell>
          <cell r="C4281"/>
        </row>
        <row r="4282">
          <cell r="B4282" t="str">
            <v>Isabela</v>
          </cell>
          <cell r="C4282"/>
        </row>
        <row r="4283">
          <cell r="B4283" t="str">
            <v>Nueva Vizcaya</v>
          </cell>
          <cell r="C4283"/>
        </row>
        <row r="4284">
          <cell r="B4284" t="str">
            <v>Nuweva Biskaya</v>
          </cell>
          <cell r="C4284"/>
        </row>
        <row r="4285">
          <cell r="B4285" t="str">
            <v>Quirino</v>
          </cell>
          <cell r="C4285"/>
        </row>
        <row r="4286">
          <cell r="B4286" t="str">
            <v>Kirino</v>
          </cell>
          <cell r="C4286"/>
        </row>
        <row r="4287">
          <cell r="B4287" t="str">
            <v>Central Luzon (Region III)</v>
          </cell>
          <cell r="C4287"/>
        </row>
        <row r="4288">
          <cell r="B4288" t="str">
            <v>Rehiyon ng Gitnang Luson</v>
          </cell>
          <cell r="C4288"/>
        </row>
        <row r="4289">
          <cell r="B4289" t="str">
            <v>Aurora</v>
          </cell>
          <cell r="C4289"/>
        </row>
        <row r="4290">
          <cell r="B4290" t="str">
            <v>Aurora</v>
          </cell>
          <cell r="C4290"/>
        </row>
        <row r="4291">
          <cell r="B4291" t="str">
            <v>Bataan</v>
          </cell>
          <cell r="C4291"/>
        </row>
        <row r="4292">
          <cell r="B4292" t="str">
            <v>Bataan</v>
          </cell>
          <cell r="C4292"/>
        </row>
        <row r="4293">
          <cell r="B4293" t="str">
            <v>Bulacan</v>
          </cell>
          <cell r="C4293"/>
        </row>
        <row r="4294">
          <cell r="B4294" t="str">
            <v>Bulakan</v>
          </cell>
          <cell r="C4294"/>
        </row>
        <row r="4295">
          <cell r="B4295" t="str">
            <v>Nueva Ecija</v>
          </cell>
          <cell r="C4295"/>
        </row>
        <row r="4296">
          <cell r="B4296" t="str">
            <v>Nuweva Esiha</v>
          </cell>
          <cell r="C4296"/>
        </row>
        <row r="4297">
          <cell r="B4297" t="str">
            <v>Pampanga</v>
          </cell>
          <cell r="C4297"/>
        </row>
        <row r="4298">
          <cell r="B4298" t="str">
            <v>Pampanga</v>
          </cell>
          <cell r="C4298"/>
        </row>
        <row r="4299">
          <cell r="B4299" t="str">
            <v>Tarlac</v>
          </cell>
          <cell r="C4299"/>
        </row>
        <row r="4300">
          <cell r="B4300" t="str">
            <v>Tarlak</v>
          </cell>
          <cell r="C4300"/>
        </row>
        <row r="4301">
          <cell r="B4301" t="str">
            <v>Zambales</v>
          </cell>
          <cell r="C4301"/>
        </row>
        <row r="4302">
          <cell r="B4302" t="str">
            <v>Sambales</v>
          </cell>
          <cell r="C4302"/>
        </row>
        <row r="4303">
          <cell r="B4303" t="str">
            <v>Bicol (Region V)</v>
          </cell>
          <cell r="C4303"/>
        </row>
        <row r="4304">
          <cell r="B4304" t="str">
            <v>Rehiyon ng Bikol</v>
          </cell>
          <cell r="C4304"/>
        </row>
        <row r="4305">
          <cell r="B4305" t="str">
            <v>Albay</v>
          </cell>
          <cell r="C4305"/>
        </row>
        <row r="4306">
          <cell r="B4306" t="str">
            <v>Albay</v>
          </cell>
          <cell r="C4306"/>
        </row>
        <row r="4307">
          <cell r="B4307" t="str">
            <v>Camarines Norte</v>
          </cell>
          <cell r="C4307"/>
        </row>
        <row r="4308">
          <cell r="B4308" t="str">
            <v>Hilagang Kamarines</v>
          </cell>
          <cell r="C4308"/>
        </row>
        <row r="4309">
          <cell r="B4309" t="str">
            <v>Camarines Sur</v>
          </cell>
          <cell r="C4309"/>
        </row>
        <row r="4310">
          <cell r="B4310" t="str">
            <v>Timog Kamarines</v>
          </cell>
          <cell r="C4310"/>
        </row>
        <row r="4311">
          <cell r="B4311" t="str">
            <v>Catanduanes</v>
          </cell>
          <cell r="C4311"/>
        </row>
        <row r="4312">
          <cell r="B4312" t="str">
            <v>Katanduwanes</v>
          </cell>
          <cell r="C4312"/>
        </row>
        <row r="4313">
          <cell r="B4313" t="str">
            <v>Masbate</v>
          </cell>
          <cell r="C4313"/>
        </row>
        <row r="4314">
          <cell r="B4314" t="str">
            <v>Masbate</v>
          </cell>
          <cell r="C4314"/>
        </row>
        <row r="4315">
          <cell r="B4315" t="str">
            <v>Sorsogon</v>
          </cell>
          <cell r="C4315"/>
        </row>
        <row r="4316">
          <cell r="B4316" t="str">
            <v>Sorsogon</v>
          </cell>
          <cell r="C4316"/>
        </row>
        <row r="4317">
          <cell r="B4317" t="str">
            <v>Western Visayas (Region VI)</v>
          </cell>
          <cell r="C4317"/>
        </row>
        <row r="4318">
          <cell r="B4318" t="str">
            <v>Rehiyon ng Kanlurang Bisaya</v>
          </cell>
          <cell r="C4318"/>
        </row>
        <row r="4319">
          <cell r="B4319" t="str">
            <v>Aklan</v>
          </cell>
          <cell r="C4319"/>
        </row>
        <row r="4320">
          <cell r="B4320" t="str">
            <v>Aklan</v>
          </cell>
          <cell r="C4320"/>
        </row>
        <row r="4321">
          <cell r="B4321" t="str">
            <v>Antique</v>
          </cell>
          <cell r="C4321"/>
        </row>
        <row r="4322">
          <cell r="B4322" t="str">
            <v>Antike</v>
          </cell>
          <cell r="C4322"/>
        </row>
        <row r="4323">
          <cell r="B4323" t="str">
            <v>Capiz</v>
          </cell>
          <cell r="C4323"/>
        </row>
        <row r="4324">
          <cell r="B4324" t="str">
            <v>Kapis</v>
          </cell>
          <cell r="C4324"/>
        </row>
        <row r="4325">
          <cell r="B4325" t="str">
            <v>Guimaras</v>
          </cell>
          <cell r="C4325"/>
        </row>
        <row r="4326">
          <cell r="B4326" t="str">
            <v>Gimaras</v>
          </cell>
          <cell r="C4326"/>
        </row>
        <row r="4327">
          <cell r="B4327" t="str">
            <v>Iloilo</v>
          </cell>
          <cell r="C4327"/>
        </row>
        <row r="4328">
          <cell r="B4328" t="str">
            <v>Iloilo</v>
          </cell>
          <cell r="C4328"/>
        </row>
        <row r="4329">
          <cell r="B4329" t="str">
            <v>Negros Occidental</v>
          </cell>
          <cell r="C4329"/>
        </row>
        <row r="4330">
          <cell r="B4330" t="str">
            <v>Kanlurang Negros</v>
          </cell>
          <cell r="C4330"/>
        </row>
        <row r="4331">
          <cell r="B4331" t="str">
            <v>Central Visayas (Region VII)</v>
          </cell>
          <cell r="C4331"/>
        </row>
        <row r="4332">
          <cell r="B4332" t="str">
            <v>Rehiyon ng Gitnang Bisaya</v>
          </cell>
          <cell r="C4332"/>
        </row>
        <row r="4333">
          <cell r="B4333" t="str">
            <v>Bohol</v>
          </cell>
          <cell r="C4333"/>
        </row>
        <row r="4334">
          <cell r="B4334" t="str">
            <v>Bohol</v>
          </cell>
          <cell r="C4334"/>
        </row>
        <row r="4335">
          <cell r="B4335" t="str">
            <v>Cebu</v>
          </cell>
          <cell r="C4335"/>
        </row>
        <row r="4336">
          <cell r="B4336" t="str">
            <v>Sebu</v>
          </cell>
          <cell r="C4336"/>
        </row>
        <row r="4337">
          <cell r="B4337" t="str">
            <v>Negros Oriental</v>
          </cell>
          <cell r="C4337"/>
        </row>
        <row r="4338">
          <cell r="B4338" t="str">
            <v>Silangang Negros</v>
          </cell>
          <cell r="C4338"/>
        </row>
        <row r="4339">
          <cell r="B4339" t="str">
            <v>Siquijor</v>
          </cell>
          <cell r="C4339"/>
        </row>
        <row r="4340">
          <cell r="B4340" t="str">
            <v>Sikihor</v>
          </cell>
          <cell r="C4340"/>
        </row>
        <row r="4341">
          <cell r="B4341" t="str">
            <v>Eastern Visayas (Region VIII)</v>
          </cell>
          <cell r="C4341"/>
        </row>
        <row r="4342">
          <cell r="B4342" t="str">
            <v>Rehiyon ng Silangang Bisaya</v>
          </cell>
          <cell r="C4342"/>
        </row>
        <row r="4343">
          <cell r="B4343" t="str">
            <v>Biliran</v>
          </cell>
          <cell r="C4343"/>
        </row>
        <row r="4344">
          <cell r="B4344" t="str">
            <v>Biliran</v>
          </cell>
          <cell r="C4344"/>
        </row>
        <row r="4345">
          <cell r="B4345" t="str">
            <v>Eastern Samar</v>
          </cell>
          <cell r="C4345"/>
        </row>
        <row r="4346">
          <cell r="B4346" t="str">
            <v>Silangang Samar</v>
          </cell>
          <cell r="C4346"/>
        </row>
        <row r="4347">
          <cell r="B4347" t="str">
            <v>Leyte</v>
          </cell>
          <cell r="C4347"/>
        </row>
        <row r="4348">
          <cell r="B4348" t="str">
            <v>Leyte</v>
          </cell>
          <cell r="C4348"/>
        </row>
        <row r="4349">
          <cell r="B4349" t="str">
            <v>Northern Samar</v>
          </cell>
          <cell r="C4349"/>
        </row>
        <row r="4350">
          <cell r="B4350" t="str">
            <v>Hilagang Samar</v>
          </cell>
          <cell r="C4350"/>
        </row>
        <row r="4351">
          <cell r="B4351" t="str">
            <v>Southern Leyte</v>
          </cell>
          <cell r="C4351"/>
        </row>
        <row r="4352">
          <cell r="B4352" t="str">
            <v>Katimogang Leyte</v>
          </cell>
          <cell r="C4352"/>
        </row>
        <row r="4353">
          <cell r="B4353" t="str">
            <v>Samar</v>
          </cell>
          <cell r="C4353"/>
        </row>
        <row r="4354">
          <cell r="B4354" t="str">
            <v>Samar</v>
          </cell>
          <cell r="C4354"/>
        </row>
        <row r="4355">
          <cell r="B4355" t="str">
            <v>Zamboanga Peninsula (Region IX)</v>
          </cell>
          <cell r="C4355"/>
        </row>
        <row r="4356">
          <cell r="B4356" t="str">
            <v>Rehiyon ng Tangway ng Sambuwangga</v>
          </cell>
          <cell r="C4356"/>
        </row>
        <row r="4357">
          <cell r="B4357" t="str">
            <v>Basilan</v>
          </cell>
          <cell r="C4357"/>
        </row>
        <row r="4358">
          <cell r="B4358" t="str">
            <v>Basilan</v>
          </cell>
          <cell r="C4358"/>
        </row>
        <row r="4359">
          <cell r="B4359" t="str">
            <v>Zamboanga del Norte</v>
          </cell>
          <cell r="C4359"/>
        </row>
        <row r="4360">
          <cell r="B4360" t="str">
            <v>Hilagang Sambuwangga</v>
          </cell>
          <cell r="C4360"/>
        </row>
        <row r="4361">
          <cell r="B4361" t="str">
            <v>Zamboanga del Sur</v>
          </cell>
          <cell r="C4361"/>
        </row>
        <row r="4362">
          <cell r="B4362" t="str">
            <v>Timog Sambuwangga</v>
          </cell>
          <cell r="C4362"/>
        </row>
        <row r="4363">
          <cell r="B4363" t="str">
            <v>Zamboanga Sibugay</v>
          </cell>
          <cell r="C4363"/>
        </row>
        <row r="4364">
          <cell r="B4364" t="str">
            <v>Sambuwangga Sibugay</v>
          </cell>
          <cell r="C4364"/>
        </row>
        <row r="4365">
          <cell r="B4365" t="str">
            <v>Northern Mindanao (Region X)</v>
          </cell>
          <cell r="C4365"/>
        </row>
        <row r="4366">
          <cell r="B4366" t="str">
            <v>Rehiyon ng Hilagang Mindanaw</v>
          </cell>
          <cell r="C4366"/>
        </row>
        <row r="4367">
          <cell r="B4367" t="str">
            <v>Bukidnon</v>
          </cell>
          <cell r="C4367"/>
        </row>
        <row r="4368">
          <cell r="B4368" t="str">
            <v>Bukidnon</v>
          </cell>
          <cell r="C4368"/>
        </row>
        <row r="4369">
          <cell r="B4369" t="str">
            <v>Camiguin</v>
          </cell>
          <cell r="C4369"/>
        </row>
        <row r="4370">
          <cell r="B4370" t="str">
            <v>Kamigin</v>
          </cell>
          <cell r="C4370"/>
        </row>
        <row r="4371">
          <cell r="B4371" t="str">
            <v>Misamis Occidental</v>
          </cell>
          <cell r="C4371"/>
        </row>
        <row r="4372">
          <cell r="B4372" t="str">
            <v>Kanlurang Misamis</v>
          </cell>
          <cell r="C4372"/>
        </row>
        <row r="4373">
          <cell r="B4373" t="str">
            <v>Misamis Oriental</v>
          </cell>
          <cell r="C4373"/>
        </row>
        <row r="4374">
          <cell r="B4374" t="str">
            <v>Silangang Misamis</v>
          </cell>
          <cell r="C4374"/>
        </row>
        <row r="4375">
          <cell r="B4375" t="str">
            <v>Davao (Region XI)</v>
          </cell>
          <cell r="C4375"/>
        </row>
        <row r="4376">
          <cell r="B4376" t="str">
            <v>Rehiyon ng Dabaw</v>
          </cell>
          <cell r="C4376"/>
        </row>
        <row r="4377">
          <cell r="B4377" t="str">
            <v>Compostela Valley</v>
          </cell>
          <cell r="C4377"/>
        </row>
        <row r="4378">
          <cell r="B4378" t="str">
            <v>Lambak ng Kompostela</v>
          </cell>
          <cell r="C4378"/>
        </row>
        <row r="4379">
          <cell r="B4379" t="str">
            <v>Davao Oriental</v>
          </cell>
          <cell r="C4379"/>
        </row>
        <row r="4380">
          <cell r="B4380" t="str">
            <v>Silangang Dabaw</v>
          </cell>
          <cell r="C4380"/>
        </row>
        <row r="4381">
          <cell r="B4381" t="str">
            <v>Davao del Sur</v>
          </cell>
          <cell r="C4381"/>
        </row>
        <row r="4382">
          <cell r="B4382" t="str">
            <v>Timog Dabaw</v>
          </cell>
          <cell r="C4382"/>
        </row>
        <row r="4383">
          <cell r="B4383" t="str">
            <v>Davao del Norte</v>
          </cell>
          <cell r="C4383"/>
        </row>
        <row r="4384">
          <cell r="B4384" t="str">
            <v>Hilagang Dabaw</v>
          </cell>
          <cell r="C4384"/>
        </row>
        <row r="4385">
          <cell r="B4385" t="str">
            <v>Davao Occidental</v>
          </cell>
          <cell r="C4385"/>
        </row>
        <row r="4386">
          <cell r="B4386" t="str">
            <v>Kanlurang Dabaw</v>
          </cell>
          <cell r="C4386"/>
        </row>
        <row r="4387">
          <cell r="B4387" t="str">
            <v>Sarangani</v>
          </cell>
          <cell r="C4387"/>
        </row>
        <row r="4388">
          <cell r="B4388" t="str">
            <v>Sarangani</v>
          </cell>
          <cell r="C4388"/>
        </row>
        <row r="4389">
          <cell r="B4389" t="str">
            <v>South Cotabato</v>
          </cell>
          <cell r="C4389"/>
        </row>
        <row r="4390">
          <cell r="B4390" t="str">
            <v>Timog Kotabato</v>
          </cell>
          <cell r="C4390"/>
        </row>
        <row r="4391">
          <cell r="B4391" t="str">
            <v>Soccsksargen (Region XII)</v>
          </cell>
          <cell r="C4391"/>
        </row>
        <row r="4392">
          <cell r="B4392" t="str">
            <v>Rehiyon ng Soccsksargen</v>
          </cell>
          <cell r="C4392"/>
        </row>
        <row r="4393">
          <cell r="B4393" t="str">
            <v>Lanao del Norte</v>
          </cell>
          <cell r="C4393"/>
        </row>
        <row r="4394">
          <cell r="B4394" t="str">
            <v>Hilagang Lanaw</v>
          </cell>
          <cell r="C4394"/>
        </row>
        <row r="4395">
          <cell r="B4395" t="str">
            <v>Cotabato</v>
          </cell>
          <cell r="C4395"/>
        </row>
        <row r="4396">
          <cell r="B4396" t="str">
            <v>Kotabato</v>
          </cell>
          <cell r="C4396"/>
        </row>
        <row r="4397">
          <cell r="B4397" t="str">
            <v>Sultan Kudarat</v>
          </cell>
          <cell r="C4397"/>
        </row>
        <row r="4398">
          <cell r="B4398" t="str">
            <v>Sultan Kudarat</v>
          </cell>
          <cell r="C4398"/>
        </row>
        <row r="4399">
          <cell r="B4399" t="str">
            <v>Caraga (Region XIII)</v>
          </cell>
          <cell r="C4399"/>
        </row>
        <row r="4400">
          <cell r="B4400" t="str">
            <v>Rehiyon ng Karaga</v>
          </cell>
          <cell r="C4400"/>
        </row>
        <row r="4401">
          <cell r="B4401" t="str">
            <v>Agusan del Norte</v>
          </cell>
          <cell r="C4401"/>
        </row>
        <row r="4402">
          <cell r="B4402" t="str">
            <v>Hilagang Agusan</v>
          </cell>
          <cell r="C4402"/>
        </row>
        <row r="4403">
          <cell r="B4403" t="str">
            <v>Agusan del Sur</v>
          </cell>
          <cell r="C4403"/>
        </row>
        <row r="4404">
          <cell r="B4404" t="str">
            <v>Timog Agusan</v>
          </cell>
          <cell r="C4404"/>
        </row>
        <row r="4405">
          <cell r="B4405" t="str">
            <v>Dinagat Islands</v>
          </cell>
          <cell r="C4405"/>
        </row>
        <row r="4406">
          <cell r="B4406" t="str">
            <v>Pulo ng Dinagat</v>
          </cell>
          <cell r="C4406"/>
        </row>
        <row r="4407">
          <cell r="B4407" t="str">
            <v>Surigao del Norte</v>
          </cell>
          <cell r="C4407"/>
        </row>
        <row r="4408">
          <cell r="B4408" t="str">
            <v>Hilagang Surigaw</v>
          </cell>
          <cell r="C4408"/>
        </row>
        <row r="4409">
          <cell r="B4409" t="str">
            <v>Surigao del Sur</v>
          </cell>
          <cell r="C4409"/>
        </row>
        <row r="4410">
          <cell r="B4410" t="str">
            <v>Timog Surigaw</v>
          </cell>
          <cell r="C4410"/>
        </row>
        <row r="4411">
          <cell r="B4411" t="str">
            <v>Autonomous Region in Muslim Mindanao (ARMM)</v>
          </cell>
          <cell r="C4411"/>
        </row>
        <row r="4412">
          <cell r="B4412" t="str">
            <v>Nagsasariling Rehiyon ng Muslim sa Mindanaw</v>
          </cell>
          <cell r="C4412"/>
        </row>
        <row r="4413">
          <cell r="B4413" t="str">
            <v>Lanao del Sur</v>
          </cell>
          <cell r="C4413"/>
        </row>
        <row r="4414">
          <cell r="B4414" t="str">
            <v>Timog Lanaw</v>
          </cell>
          <cell r="C4414"/>
        </row>
        <row r="4415">
          <cell r="B4415" t="str">
            <v>Maguindanao</v>
          </cell>
          <cell r="C4415"/>
        </row>
        <row r="4416">
          <cell r="B4416" t="str">
            <v>Magindanaw</v>
          </cell>
          <cell r="C4416"/>
        </row>
        <row r="4417">
          <cell r="B4417" t="str">
            <v>Sulu</v>
          </cell>
          <cell r="C4417"/>
        </row>
        <row r="4418">
          <cell r="B4418" t="str">
            <v>Sulu</v>
          </cell>
          <cell r="C4418"/>
        </row>
        <row r="4419">
          <cell r="B4419" t="str">
            <v>Tawi-Tawi</v>
          </cell>
          <cell r="C4419"/>
        </row>
        <row r="4420">
          <cell r="B4420" t="str">
            <v>Tawi-Tawi</v>
          </cell>
          <cell r="C4420"/>
        </row>
        <row r="4421">
          <cell r="B4421" t="str">
            <v>Cordillera Administrative Region (CAR)</v>
          </cell>
          <cell r="C4421"/>
        </row>
        <row r="4422">
          <cell r="B4422" t="str">
            <v>Rehiyon ng Administratibo ng Kordilyera</v>
          </cell>
          <cell r="C4422"/>
        </row>
        <row r="4423">
          <cell r="B4423" t="str">
            <v>Abra</v>
          </cell>
          <cell r="C4423"/>
        </row>
        <row r="4424">
          <cell r="B4424" t="str">
            <v>Abra</v>
          </cell>
          <cell r="C4424"/>
        </row>
        <row r="4425">
          <cell r="B4425" t="str">
            <v>Apayao</v>
          </cell>
          <cell r="C4425"/>
        </row>
        <row r="4426">
          <cell r="B4426" t="str">
            <v>Apayaw</v>
          </cell>
          <cell r="C4426"/>
        </row>
        <row r="4427">
          <cell r="B4427" t="str">
            <v>Benguet</v>
          </cell>
          <cell r="C4427"/>
        </row>
        <row r="4428">
          <cell r="B4428" t="str">
            <v>Benget</v>
          </cell>
          <cell r="C4428"/>
        </row>
        <row r="4429">
          <cell r="B4429" t="str">
            <v>Ifugao</v>
          </cell>
          <cell r="C4429"/>
        </row>
        <row r="4430">
          <cell r="B4430" t="str">
            <v>Ipugaw</v>
          </cell>
          <cell r="C4430"/>
        </row>
        <row r="4431">
          <cell r="B4431" t="str">
            <v>Kalinga</v>
          </cell>
          <cell r="C4431"/>
        </row>
        <row r="4432">
          <cell r="B4432" t="str">
            <v>Kalinga</v>
          </cell>
          <cell r="C4432"/>
        </row>
        <row r="4433">
          <cell r="B4433" t="str">
            <v>Mountain Province</v>
          </cell>
          <cell r="C4433"/>
        </row>
        <row r="4434">
          <cell r="B4434" t="str">
            <v>Lalawigang Bulubundukin</v>
          </cell>
          <cell r="C4434"/>
        </row>
        <row r="4435">
          <cell r="B4435" t="str">
            <v>Calabarzon (Region IV-A)</v>
          </cell>
          <cell r="C4435"/>
        </row>
        <row r="4436">
          <cell r="B4436" t="str">
            <v>Rehiyon ng Calabarzon</v>
          </cell>
          <cell r="C4436"/>
        </row>
        <row r="4437">
          <cell r="B4437" t="str">
            <v>Batangas</v>
          </cell>
          <cell r="C4437"/>
        </row>
        <row r="4438">
          <cell r="B4438" t="str">
            <v>Batangas</v>
          </cell>
          <cell r="C4438"/>
        </row>
        <row r="4439">
          <cell r="B4439" t="str">
            <v>Cavite</v>
          </cell>
          <cell r="C4439"/>
        </row>
        <row r="4440">
          <cell r="B4440" t="str">
            <v>Kabite</v>
          </cell>
          <cell r="C4440"/>
        </row>
        <row r="4441">
          <cell r="B4441" t="str">
            <v>Laguna</v>
          </cell>
          <cell r="C4441"/>
        </row>
        <row r="4442">
          <cell r="B4442" t="str">
            <v>Laguna</v>
          </cell>
          <cell r="C4442"/>
        </row>
        <row r="4443">
          <cell r="B4443" t="str">
            <v>Quezon</v>
          </cell>
          <cell r="C4443"/>
        </row>
        <row r="4444">
          <cell r="B4444" t="str">
            <v>Keson</v>
          </cell>
          <cell r="C4444"/>
        </row>
        <row r="4445">
          <cell r="B4445" t="str">
            <v>Rizal</v>
          </cell>
          <cell r="C4445"/>
        </row>
        <row r="4446">
          <cell r="B4446" t="str">
            <v>Risal</v>
          </cell>
          <cell r="C4446"/>
        </row>
        <row r="4447">
          <cell r="B4447" t="str">
            <v>Mimaropa (Region IV-B)</v>
          </cell>
          <cell r="C4447"/>
        </row>
        <row r="4448">
          <cell r="B4448" t="str">
            <v>Rehiyon ng Mimaropa</v>
          </cell>
          <cell r="C4448"/>
        </row>
        <row r="4449">
          <cell r="B4449" t="str">
            <v>Marinduque</v>
          </cell>
          <cell r="C4449"/>
        </row>
        <row r="4450">
          <cell r="B4450" t="str">
            <v>Marinduke</v>
          </cell>
          <cell r="C4450"/>
        </row>
        <row r="4451">
          <cell r="B4451" t="str">
            <v>Mindoro Occidental</v>
          </cell>
          <cell r="C4451"/>
        </row>
        <row r="4452">
          <cell r="B4452" t="str">
            <v>Kanlurang Mindoro</v>
          </cell>
          <cell r="C4452"/>
        </row>
        <row r="4453">
          <cell r="B4453" t="str">
            <v>Mindoro Oriental</v>
          </cell>
          <cell r="C4453"/>
        </row>
        <row r="4454">
          <cell r="B4454" t="str">
            <v>Silangang Mindoro</v>
          </cell>
          <cell r="C4454"/>
        </row>
        <row r="4455">
          <cell r="B4455" t="str">
            <v>Palawan</v>
          </cell>
          <cell r="C4455"/>
        </row>
        <row r="4456">
          <cell r="B4456" t="str">
            <v>Palawan</v>
          </cell>
          <cell r="C4456"/>
        </row>
        <row r="4457">
          <cell r="B4457" t="str">
            <v>Romblon</v>
          </cell>
          <cell r="C4457"/>
        </row>
        <row r="4458">
          <cell r="B4458" t="str">
            <v>Romblon</v>
          </cell>
          <cell r="C4458"/>
        </row>
        <row r="4459">
          <cell r="B4459" t="str">
            <v>Gilgit-Baltistan</v>
          </cell>
          <cell r="C4459"/>
        </row>
        <row r="4460">
          <cell r="B4460" t="str">
            <v>Gilgit-Baltistān</v>
          </cell>
          <cell r="C4460"/>
        </row>
        <row r="4461">
          <cell r="B4461" t="str">
            <v>Azad Jammu and Kashmir</v>
          </cell>
          <cell r="C4461"/>
        </row>
        <row r="4462">
          <cell r="B4462" t="str">
            <v>Āzād Jammūñ o Kashmīr</v>
          </cell>
          <cell r="C4462"/>
        </row>
        <row r="4463">
          <cell r="B4463" t="str">
            <v>Islamabad</v>
          </cell>
          <cell r="C4463"/>
        </row>
        <row r="4464">
          <cell r="B4464" t="str">
            <v>Islāmābād</v>
          </cell>
          <cell r="C4464"/>
        </row>
        <row r="4465">
          <cell r="B4465" t="str">
            <v>Balochistan</v>
          </cell>
          <cell r="C4465"/>
        </row>
        <row r="4466">
          <cell r="B4466" t="str">
            <v>Balōchistān</v>
          </cell>
          <cell r="C4466"/>
        </row>
        <row r="4467">
          <cell r="B4467" t="str">
            <v>Khyber Pakhtunkhwa</v>
          </cell>
          <cell r="C4467"/>
        </row>
        <row r="4468">
          <cell r="B4468" t="str">
            <v>Khaībar Pakhtūnkhwā</v>
          </cell>
          <cell r="C4468"/>
        </row>
        <row r="4469">
          <cell r="B4469" t="str">
            <v>Punjab</v>
          </cell>
          <cell r="C4469"/>
        </row>
        <row r="4470">
          <cell r="B4470" t="str">
            <v>Panjāb</v>
          </cell>
          <cell r="C4470"/>
        </row>
        <row r="4471">
          <cell r="B4471" t="str">
            <v>Sindh</v>
          </cell>
          <cell r="C4471"/>
        </row>
        <row r="4472">
          <cell r="B4472" t="str">
            <v>Sindh</v>
          </cell>
          <cell r="C4472"/>
        </row>
        <row r="4473">
          <cell r="B4473" t="str">
            <v>Dolnośląskie</v>
          </cell>
          <cell r="C4473"/>
        </row>
        <row r="4474">
          <cell r="B4474" t="str">
            <v>Kujawsko-pomorskie</v>
          </cell>
          <cell r="C4474"/>
        </row>
        <row r="4475">
          <cell r="B4475" t="str">
            <v>Lubelskie</v>
          </cell>
          <cell r="C4475"/>
        </row>
        <row r="4476">
          <cell r="B4476" t="str">
            <v>Lubuskie</v>
          </cell>
          <cell r="C4476"/>
        </row>
        <row r="4477">
          <cell r="B4477" t="str">
            <v>Łódzkie</v>
          </cell>
          <cell r="C4477"/>
        </row>
        <row r="4478">
          <cell r="B4478" t="str">
            <v>Małopolskie</v>
          </cell>
          <cell r="C4478"/>
        </row>
        <row r="4479">
          <cell r="B4479" t="str">
            <v>Mazowieckie</v>
          </cell>
          <cell r="C4479"/>
        </row>
        <row r="4480">
          <cell r="B4480" t="str">
            <v>Opolskie</v>
          </cell>
          <cell r="C4480"/>
        </row>
        <row r="4481">
          <cell r="B4481" t="str">
            <v>Podkarpackie</v>
          </cell>
          <cell r="C4481"/>
        </row>
        <row r="4482">
          <cell r="B4482" t="str">
            <v>Podlaskie</v>
          </cell>
          <cell r="C4482"/>
        </row>
        <row r="4483">
          <cell r="B4483" t="str">
            <v>Pomorskie</v>
          </cell>
          <cell r="C4483"/>
        </row>
        <row r="4484">
          <cell r="B4484" t="str">
            <v>Śląskie</v>
          </cell>
          <cell r="C4484"/>
        </row>
        <row r="4485">
          <cell r="B4485" t="str">
            <v>Świętokrzyskie</v>
          </cell>
          <cell r="C4485"/>
        </row>
        <row r="4486">
          <cell r="B4486" t="str">
            <v>Warmińsko-mazurskie</v>
          </cell>
          <cell r="C4486"/>
        </row>
        <row r="4487">
          <cell r="B4487" t="str">
            <v>Wielkopolskie</v>
          </cell>
          <cell r="C4487"/>
        </row>
        <row r="4488">
          <cell r="B4488" t="str">
            <v>Zachodniopomorskie</v>
          </cell>
          <cell r="C4488"/>
        </row>
        <row r="4489">
          <cell r="B4489" t="str">
            <v>Bayt Laḩm</v>
          </cell>
          <cell r="C4489"/>
        </row>
        <row r="4490">
          <cell r="B4490" t="str">
            <v>Bethlehem</v>
          </cell>
          <cell r="C4490"/>
        </row>
        <row r="4491">
          <cell r="B4491" t="str">
            <v>Dayr al Balaḩ</v>
          </cell>
          <cell r="C4491"/>
        </row>
        <row r="4492">
          <cell r="B4492" t="str">
            <v>Deir El Balah</v>
          </cell>
          <cell r="C4492"/>
        </row>
        <row r="4493">
          <cell r="B4493" t="str">
            <v>Ghazzah</v>
          </cell>
          <cell r="C4493"/>
        </row>
        <row r="4494">
          <cell r="B4494" t="str">
            <v>Gaza</v>
          </cell>
          <cell r="C4494"/>
        </row>
        <row r="4495">
          <cell r="B4495" t="str">
            <v>Al Khalīl</v>
          </cell>
          <cell r="C4495"/>
        </row>
        <row r="4496">
          <cell r="B4496" t="str">
            <v>Hebron</v>
          </cell>
          <cell r="C4496"/>
        </row>
        <row r="4497">
          <cell r="B4497" t="str">
            <v>Al Quds</v>
          </cell>
          <cell r="C4497"/>
        </row>
        <row r="4498">
          <cell r="B4498" t="str">
            <v>Jerusalem</v>
          </cell>
          <cell r="C4498"/>
        </row>
        <row r="4499">
          <cell r="B4499" t="str">
            <v>Janīn</v>
          </cell>
          <cell r="C4499"/>
        </row>
        <row r="4500">
          <cell r="B4500" t="str">
            <v>Jenin</v>
          </cell>
          <cell r="C4500"/>
        </row>
        <row r="4501">
          <cell r="B4501" t="str">
            <v>Arīḩā wal Aghwār</v>
          </cell>
          <cell r="C4501"/>
        </row>
        <row r="4502">
          <cell r="B4502" t="str">
            <v>Jericho and Al Aghwar</v>
          </cell>
          <cell r="C4502"/>
        </row>
        <row r="4503">
          <cell r="B4503" t="str">
            <v>Khān Yūnis</v>
          </cell>
          <cell r="C4503"/>
        </row>
        <row r="4504">
          <cell r="B4504" t="str">
            <v>Khan Yunis</v>
          </cell>
          <cell r="C4504"/>
        </row>
        <row r="4505">
          <cell r="B4505" t="str">
            <v>Nāblus</v>
          </cell>
          <cell r="C4505"/>
        </row>
        <row r="4506">
          <cell r="B4506" t="str">
            <v>Nablus</v>
          </cell>
          <cell r="C4506"/>
        </row>
        <row r="4507">
          <cell r="B4507" t="str">
            <v>Shamāl Ghazzah</v>
          </cell>
          <cell r="C4507"/>
        </row>
        <row r="4508">
          <cell r="B4508" t="str">
            <v>North Gaza</v>
          </cell>
          <cell r="C4508"/>
        </row>
        <row r="4509">
          <cell r="B4509" t="str">
            <v>Qalqīlyah</v>
          </cell>
          <cell r="C4509"/>
        </row>
        <row r="4510">
          <cell r="B4510" t="str">
            <v>Qalqilya</v>
          </cell>
          <cell r="C4510"/>
        </row>
        <row r="4511">
          <cell r="B4511" t="str">
            <v>Rām Allāh wal Bīrah</v>
          </cell>
          <cell r="C4511"/>
        </row>
        <row r="4512">
          <cell r="B4512" t="str">
            <v>Ramallah</v>
          </cell>
          <cell r="C4512"/>
        </row>
        <row r="4513">
          <cell r="B4513" t="str">
            <v>Rafaḩ</v>
          </cell>
          <cell r="C4513"/>
        </row>
        <row r="4514">
          <cell r="B4514" t="str">
            <v>Rafah</v>
          </cell>
          <cell r="C4514"/>
        </row>
        <row r="4515">
          <cell r="B4515" t="str">
            <v>Salfīt</v>
          </cell>
          <cell r="C4515"/>
        </row>
        <row r="4516">
          <cell r="B4516" t="str">
            <v>Salfit</v>
          </cell>
          <cell r="C4516"/>
        </row>
        <row r="4517">
          <cell r="B4517" t="str">
            <v>Ţūbās</v>
          </cell>
          <cell r="C4517"/>
        </row>
        <row r="4518">
          <cell r="B4518" t="str">
            <v>Tubas</v>
          </cell>
          <cell r="C4518"/>
        </row>
        <row r="4519">
          <cell r="B4519" t="str">
            <v>Ţūlkarm</v>
          </cell>
          <cell r="C4519"/>
        </row>
        <row r="4520">
          <cell r="B4520" t="str">
            <v>Tulkarm</v>
          </cell>
          <cell r="C4520"/>
        </row>
        <row r="4521">
          <cell r="B4521" t="str">
            <v>Região Autónoma dos Açores</v>
          </cell>
          <cell r="C4521"/>
        </row>
        <row r="4522">
          <cell r="B4522" t="str">
            <v>Região Autónoma da Madeira</v>
          </cell>
          <cell r="C4522"/>
        </row>
        <row r="4523">
          <cell r="B4523" t="str">
            <v>Aveiro</v>
          </cell>
          <cell r="C4523"/>
        </row>
        <row r="4524">
          <cell r="B4524" t="str">
            <v>Beja</v>
          </cell>
          <cell r="C4524"/>
        </row>
        <row r="4525">
          <cell r="B4525" t="str">
            <v>Braga</v>
          </cell>
          <cell r="C4525"/>
        </row>
        <row r="4526">
          <cell r="B4526" t="str">
            <v>Bragança</v>
          </cell>
          <cell r="C4526"/>
        </row>
        <row r="4527">
          <cell r="B4527" t="str">
            <v>Castelo Branco</v>
          </cell>
          <cell r="C4527"/>
        </row>
        <row r="4528">
          <cell r="B4528" t="str">
            <v>Coimbra</v>
          </cell>
          <cell r="C4528"/>
        </row>
        <row r="4529">
          <cell r="B4529" t="str">
            <v>Évora</v>
          </cell>
          <cell r="C4529"/>
        </row>
        <row r="4530">
          <cell r="B4530" t="str">
            <v>Faro</v>
          </cell>
          <cell r="C4530"/>
        </row>
        <row r="4531">
          <cell r="B4531" t="str">
            <v>Guarda</v>
          </cell>
          <cell r="C4531"/>
        </row>
        <row r="4532">
          <cell r="B4532" t="str">
            <v>Leiria</v>
          </cell>
          <cell r="C4532"/>
        </row>
        <row r="4533">
          <cell r="B4533" t="str">
            <v>Lisboa</v>
          </cell>
          <cell r="C4533"/>
        </row>
        <row r="4534">
          <cell r="B4534" t="str">
            <v>Portalegre</v>
          </cell>
          <cell r="C4534"/>
        </row>
        <row r="4535">
          <cell r="B4535" t="str">
            <v>Porto</v>
          </cell>
          <cell r="C4535"/>
        </row>
        <row r="4536">
          <cell r="B4536" t="str">
            <v>Santarém</v>
          </cell>
          <cell r="C4536"/>
        </row>
        <row r="4537">
          <cell r="B4537" t="str">
            <v>Setúbal</v>
          </cell>
          <cell r="C4537"/>
        </row>
        <row r="4538">
          <cell r="B4538" t="str">
            <v>Viana do Castelo</v>
          </cell>
          <cell r="C4538"/>
        </row>
        <row r="4539">
          <cell r="B4539" t="str">
            <v>Vila Real</v>
          </cell>
          <cell r="C4539"/>
        </row>
        <row r="4540">
          <cell r="B4540" t="str">
            <v>Viseu</v>
          </cell>
          <cell r="C4540"/>
        </row>
        <row r="4541">
          <cell r="B4541" t="str">
            <v>Aimeliik</v>
          </cell>
          <cell r="C4541"/>
        </row>
        <row r="4542">
          <cell r="B4542" t="str">
            <v>Aimeliik</v>
          </cell>
          <cell r="C4542"/>
        </row>
        <row r="4543">
          <cell r="B4543" t="str">
            <v>Airai</v>
          </cell>
          <cell r="C4543"/>
        </row>
        <row r="4544">
          <cell r="B4544" t="str">
            <v>Airai</v>
          </cell>
          <cell r="C4544"/>
        </row>
        <row r="4545">
          <cell r="B4545" t="str">
            <v>Angaur</v>
          </cell>
          <cell r="C4545"/>
        </row>
        <row r="4546">
          <cell r="B4546" t="str">
            <v>Angaur</v>
          </cell>
          <cell r="C4546"/>
        </row>
        <row r="4547">
          <cell r="B4547" t="str">
            <v>Hatohobei</v>
          </cell>
          <cell r="C4547"/>
        </row>
        <row r="4548">
          <cell r="B4548" t="str">
            <v>Hatohobei</v>
          </cell>
          <cell r="C4548"/>
        </row>
        <row r="4549">
          <cell r="B4549" t="str">
            <v>Kayangel</v>
          </cell>
          <cell r="C4549"/>
        </row>
        <row r="4550">
          <cell r="B4550" t="str">
            <v>Kayangel</v>
          </cell>
          <cell r="C4550"/>
        </row>
        <row r="4551">
          <cell r="B4551" t="str">
            <v>Koror</v>
          </cell>
          <cell r="C4551"/>
        </row>
        <row r="4552">
          <cell r="B4552" t="str">
            <v>Koror</v>
          </cell>
          <cell r="C4552"/>
        </row>
        <row r="4553">
          <cell r="B4553" t="str">
            <v>Melekeok</v>
          </cell>
          <cell r="C4553"/>
        </row>
        <row r="4554">
          <cell r="B4554" t="str">
            <v>Melekeok</v>
          </cell>
          <cell r="C4554"/>
        </row>
        <row r="4555">
          <cell r="B4555" t="str">
            <v>Ngaraard</v>
          </cell>
          <cell r="C4555"/>
        </row>
        <row r="4556">
          <cell r="B4556" t="str">
            <v>Ngaraard</v>
          </cell>
          <cell r="C4556"/>
        </row>
        <row r="4557">
          <cell r="B4557" t="str">
            <v>Ngarchelong</v>
          </cell>
          <cell r="C4557"/>
        </row>
        <row r="4558">
          <cell r="B4558" t="str">
            <v>Ngarchelong</v>
          </cell>
          <cell r="C4558"/>
        </row>
        <row r="4559">
          <cell r="B4559" t="str">
            <v>Ngardmau</v>
          </cell>
          <cell r="C4559"/>
        </row>
        <row r="4560">
          <cell r="B4560" t="str">
            <v>Ngardmau</v>
          </cell>
          <cell r="C4560"/>
        </row>
        <row r="4561">
          <cell r="B4561" t="str">
            <v>Ngatpang</v>
          </cell>
          <cell r="C4561"/>
        </row>
        <row r="4562">
          <cell r="B4562" t="str">
            <v>Ngatpang</v>
          </cell>
          <cell r="C4562"/>
        </row>
        <row r="4563">
          <cell r="B4563" t="str">
            <v>Ngchesar</v>
          </cell>
          <cell r="C4563"/>
        </row>
        <row r="4564">
          <cell r="B4564" t="str">
            <v>Ngchesar</v>
          </cell>
          <cell r="C4564"/>
        </row>
        <row r="4565">
          <cell r="B4565" t="str">
            <v>Ngeremlengui</v>
          </cell>
          <cell r="C4565"/>
        </row>
        <row r="4566">
          <cell r="B4566" t="str">
            <v>Ngeremlengui</v>
          </cell>
          <cell r="C4566"/>
        </row>
        <row r="4567">
          <cell r="B4567" t="str">
            <v>Ngiwal</v>
          </cell>
          <cell r="C4567"/>
        </row>
        <row r="4568">
          <cell r="B4568" t="str">
            <v>Ngiwal</v>
          </cell>
          <cell r="C4568"/>
        </row>
        <row r="4569">
          <cell r="B4569" t="str">
            <v>Peleliu</v>
          </cell>
          <cell r="C4569"/>
        </row>
        <row r="4570">
          <cell r="B4570" t="str">
            <v>Peleliu</v>
          </cell>
          <cell r="C4570"/>
        </row>
        <row r="4571">
          <cell r="B4571" t="str">
            <v>Sonsorol</v>
          </cell>
          <cell r="C4571"/>
        </row>
        <row r="4572">
          <cell r="B4572" t="str">
            <v>Sonsorol</v>
          </cell>
          <cell r="C4572"/>
        </row>
        <row r="4573">
          <cell r="B4573" t="str">
            <v>Concepción</v>
          </cell>
          <cell r="C4573"/>
        </row>
        <row r="4574">
          <cell r="B4574" t="str">
            <v>Alto Paraná</v>
          </cell>
          <cell r="C4574"/>
        </row>
        <row r="4575">
          <cell r="B4575" t="str">
            <v>Central</v>
          </cell>
          <cell r="C4575"/>
        </row>
        <row r="4576">
          <cell r="B4576" t="str">
            <v>Ñeembucú</v>
          </cell>
          <cell r="C4576"/>
        </row>
        <row r="4577">
          <cell r="B4577" t="str">
            <v>Amambay</v>
          </cell>
          <cell r="C4577"/>
        </row>
        <row r="4578">
          <cell r="B4578" t="str">
            <v>Canindeyú</v>
          </cell>
          <cell r="C4578"/>
        </row>
        <row r="4579">
          <cell r="B4579" t="str">
            <v>Presidente Hayes</v>
          </cell>
          <cell r="C4579"/>
        </row>
        <row r="4580">
          <cell r="B4580" t="str">
            <v>Alto Paraguay</v>
          </cell>
          <cell r="C4580"/>
        </row>
        <row r="4581">
          <cell r="B4581" t="str">
            <v>Boquerón</v>
          </cell>
          <cell r="C4581"/>
        </row>
        <row r="4582">
          <cell r="B4582" t="str">
            <v>San Pedro</v>
          </cell>
          <cell r="C4582"/>
        </row>
        <row r="4583">
          <cell r="B4583" t="str">
            <v>Cordillera</v>
          </cell>
          <cell r="C4583"/>
        </row>
        <row r="4584">
          <cell r="B4584" t="str">
            <v>Guairá</v>
          </cell>
          <cell r="C4584"/>
        </row>
        <row r="4585">
          <cell r="B4585" t="str">
            <v>Caaguazú</v>
          </cell>
          <cell r="C4585"/>
        </row>
        <row r="4586">
          <cell r="B4586" t="str">
            <v>Caazapá</v>
          </cell>
          <cell r="C4586"/>
        </row>
        <row r="4587">
          <cell r="B4587" t="str">
            <v>Itapúa</v>
          </cell>
          <cell r="C4587"/>
        </row>
        <row r="4588">
          <cell r="B4588" t="str">
            <v>Misiones</v>
          </cell>
          <cell r="C4588"/>
        </row>
        <row r="4589">
          <cell r="B4589" t="str">
            <v>Paraguarí</v>
          </cell>
          <cell r="C4589"/>
        </row>
        <row r="4590">
          <cell r="B4590" t="str">
            <v>Asunción</v>
          </cell>
          <cell r="C4590"/>
        </row>
        <row r="4591">
          <cell r="B4591" t="str">
            <v>Ad Dawḩah</v>
          </cell>
          <cell r="C4591"/>
        </row>
        <row r="4592">
          <cell r="B4592" t="str">
            <v>Al Khawr wa adh Dhakhīrah</v>
          </cell>
          <cell r="C4592"/>
        </row>
        <row r="4593">
          <cell r="B4593" t="str">
            <v>Ash Shamāl</v>
          </cell>
          <cell r="C4593"/>
        </row>
        <row r="4594">
          <cell r="B4594" t="str">
            <v>Ar Rayyān</v>
          </cell>
          <cell r="C4594"/>
        </row>
        <row r="4595">
          <cell r="B4595" t="str">
            <v>Ash Shīḩānīyah</v>
          </cell>
          <cell r="C4595"/>
        </row>
        <row r="4596">
          <cell r="B4596" t="str">
            <v>Umm Şalāl</v>
          </cell>
          <cell r="C4596"/>
        </row>
        <row r="4597">
          <cell r="B4597" t="str">
            <v>Al Wakrah</v>
          </cell>
          <cell r="C4597"/>
        </row>
        <row r="4598">
          <cell r="B4598" t="str">
            <v>Az̧ Z̧a‘āyin</v>
          </cell>
          <cell r="C4598"/>
        </row>
        <row r="4599">
          <cell r="B4599" t="str">
            <v>Alba</v>
          </cell>
          <cell r="C4599"/>
        </row>
        <row r="4600">
          <cell r="B4600" t="str">
            <v>Argeș</v>
          </cell>
          <cell r="C4600"/>
        </row>
        <row r="4601">
          <cell r="B4601" t="str">
            <v>Arad</v>
          </cell>
          <cell r="C4601"/>
        </row>
        <row r="4602">
          <cell r="B4602" t="str">
            <v>Bacău</v>
          </cell>
          <cell r="C4602"/>
        </row>
        <row r="4603">
          <cell r="B4603" t="str">
            <v>Bihor</v>
          </cell>
          <cell r="C4603"/>
        </row>
        <row r="4604">
          <cell r="B4604" t="str">
            <v>Bistrița-Năsăud</v>
          </cell>
          <cell r="C4604"/>
        </row>
        <row r="4605">
          <cell r="B4605" t="str">
            <v>Brăila</v>
          </cell>
          <cell r="C4605"/>
        </row>
        <row r="4606">
          <cell r="B4606" t="str">
            <v>Botoșani</v>
          </cell>
          <cell r="C4606"/>
        </row>
        <row r="4607">
          <cell r="B4607" t="str">
            <v>Brașov</v>
          </cell>
          <cell r="C4607"/>
        </row>
        <row r="4608">
          <cell r="B4608" t="str">
            <v>Buzău</v>
          </cell>
          <cell r="C4608"/>
        </row>
        <row r="4609">
          <cell r="B4609" t="str">
            <v>Cluj</v>
          </cell>
          <cell r="C4609"/>
        </row>
        <row r="4610">
          <cell r="B4610" t="str">
            <v>Călărași</v>
          </cell>
          <cell r="C4610"/>
        </row>
        <row r="4611">
          <cell r="B4611" t="str">
            <v>Caraș-Severin</v>
          </cell>
          <cell r="C4611"/>
        </row>
        <row r="4612">
          <cell r="B4612" t="str">
            <v>Constanța</v>
          </cell>
          <cell r="C4612"/>
        </row>
        <row r="4613">
          <cell r="B4613" t="str">
            <v>Covasna</v>
          </cell>
          <cell r="C4613"/>
        </row>
        <row r="4614">
          <cell r="B4614" t="str">
            <v>Dâmbovița</v>
          </cell>
          <cell r="C4614"/>
        </row>
        <row r="4615">
          <cell r="B4615" t="str">
            <v>Dolj</v>
          </cell>
          <cell r="C4615"/>
        </row>
        <row r="4616">
          <cell r="B4616" t="str">
            <v>Gorj</v>
          </cell>
          <cell r="C4616"/>
        </row>
        <row r="4617">
          <cell r="B4617" t="str">
            <v>Galați</v>
          </cell>
          <cell r="C4617"/>
        </row>
        <row r="4618">
          <cell r="B4618" t="str">
            <v>Giurgiu</v>
          </cell>
          <cell r="C4618"/>
        </row>
        <row r="4619">
          <cell r="B4619" t="str">
            <v>Hunedoara</v>
          </cell>
          <cell r="C4619"/>
        </row>
        <row r="4620">
          <cell r="B4620" t="str">
            <v>Harghita</v>
          </cell>
          <cell r="C4620"/>
        </row>
        <row r="4621">
          <cell r="B4621" t="str">
            <v>Ilfov</v>
          </cell>
          <cell r="C4621"/>
        </row>
        <row r="4622">
          <cell r="B4622" t="str">
            <v>Ialomița</v>
          </cell>
          <cell r="C4622"/>
        </row>
        <row r="4623">
          <cell r="B4623" t="str">
            <v>Iași</v>
          </cell>
          <cell r="C4623"/>
        </row>
        <row r="4624">
          <cell r="B4624" t="str">
            <v>Mehedinți</v>
          </cell>
          <cell r="C4624"/>
        </row>
        <row r="4625">
          <cell r="B4625" t="str">
            <v>Maramureș</v>
          </cell>
          <cell r="C4625"/>
        </row>
        <row r="4626">
          <cell r="B4626" t="str">
            <v>Mureș</v>
          </cell>
          <cell r="C4626"/>
        </row>
        <row r="4627">
          <cell r="B4627" t="str">
            <v>Neamț</v>
          </cell>
          <cell r="C4627"/>
        </row>
        <row r="4628">
          <cell r="B4628" t="str">
            <v>Olt</v>
          </cell>
          <cell r="C4628"/>
        </row>
        <row r="4629">
          <cell r="B4629" t="str">
            <v>Prahova</v>
          </cell>
          <cell r="C4629"/>
        </row>
        <row r="4630">
          <cell r="B4630" t="str">
            <v>Sibiu</v>
          </cell>
          <cell r="C4630"/>
        </row>
        <row r="4631">
          <cell r="B4631" t="str">
            <v>Sălaj</v>
          </cell>
          <cell r="C4631"/>
        </row>
        <row r="4632">
          <cell r="B4632" t="str">
            <v>Satu Mare</v>
          </cell>
          <cell r="C4632"/>
        </row>
        <row r="4633">
          <cell r="B4633" t="str">
            <v>Suceava</v>
          </cell>
          <cell r="C4633"/>
        </row>
        <row r="4634">
          <cell r="B4634" t="str">
            <v>Tulcea</v>
          </cell>
          <cell r="C4634"/>
        </row>
        <row r="4635">
          <cell r="B4635" t="str">
            <v>Timiș</v>
          </cell>
          <cell r="C4635"/>
        </row>
        <row r="4636">
          <cell r="B4636" t="str">
            <v>Teleorman</v>
          </cell>
          <cell r="C4636"/>
        </row>
        <row r="4637">
          <cell r="B4637" t="str">
            <v>Vâlcea</v>
          </cell>
          <cell r="C4637"/>
        </row>
        <row r="4638">
          <cell r="B4638" t="str">
            <v>Vrancea</v>
          </cell>
          <cell r="C4638"/>
        </row>
        <row r="4639">
          <cell r="B4639" t="str">
            <v>Vaslui</v>
          </cell>
          <cell r="C4639"/>
        </row>
        <row r="4640">
          <cell r="B4640" t="str">
            <v>București</v>
          </cell>
          <cell r="C4640"/>
        </row>
        <row r="4641">
          <cell r="B4641" t="str">
            <v>Kosovo-Metohija</v>
          </cell>
          <cell r="C4641"/>
        </row>
        <row r="4642">
          <cell r="B4642" t="str">
            <v>Kosovski okrug</v>
          </cell>
          <cell r="C4642"/>
        </row>
        <row r="4643">
          <cell r="B4643" t="str">
            <v>Pećki okrug</v>
          </cell>
          <cell r="C4643"/>
        </row>
        <row r="4644">
          <cell r="B4644" t="str">
            <v>Prizrenski okrug</v>
          </cell>
          <cell r="C4644"/>
        </row>
        <row r="4645">
          <cell r="B4645" t="str">
            <v>Kosovsko-Mitrovački okrug</v>
          </cell>
          <cell r="C4645"/>
        </row>
        <row r="4646">
          <cell r="B4646" t="str">
            <v>Kosovsko-Pomoravski okrug</v>
          </cell>
          <cell r="C4646"/>
        </row>
        <row r="4647">
          <cell r="B4647" t="str">
            <v>Vojvodina</v>
          </cell>
          <cell r="C4647"/>
        </row>
        <row r="4648">
          <cell r="B4648" t="str">
            <v>Severnobački okrug</v>
          </cell>
          <cell r="C4648"/>
        </row>
        <row r="4649">
          <cell r="B4649" t="str">
            <v>Srednjebanatski okrug</v>
          </cell>
          <cell r="C4649"/>
        </row>
        <row r="4650">
          <cell r="B4650" t="str">
            <v>Severnobanatski okrug</v>
          </cell>
          <cell r="C4650"/>
        </row>
        <row r="4651">
          <cell r="B4651" t="str">
            <v>Južnobanatski okrug</v>
          </cell>
          <cell r="C4651"/>
        </row>
        <row r="4652">
          <cell r="B4652" t="str">
            <v>Zapadnobački okrug</v>
          </cell>
          <cell r="C4652"/>
        </row>
        <row r="4653">
          <cell r="B4653" t="str">
            <v>Južnobački okrug</v>
          </cell>
          <cell r="C4653"/>
        </row>
        <row r="4654">
          <cell r="B4654" t="str">
            <v>Sremski okrug</v>
          </cell>
          <cell r="C4654"/>
        </row>
        <row r="4655">
          <cell r="B4655" t="str">
            <v>Beograd</v>
          </cell>
          <cell r="C4655"/>
        </row>
        <row r="4656">
          <cell r="B4656" t="str">
            <v>Mačvanski okrug</v>
          </cell>
          <cell r="C4656"/>
        </row>
        <row r="4657">
          <cell r="B4657" t="str">
            <v>Kolubarski okrug</v>
          </cell>
          <cell r="C4657"/>
        </row>
        <row r="4658">
          <cell r="B4658" t="str">
            <v>Podunavski okrug</v>
          </cell>
          <cell r="C4658"/>
        </row>
        <row r="4659">
          <cell r="B4659" t="str">
            <v>Braničevski okrug</v>
          </cell>
          <cell r="C4659"/>
        </row>
        <row r="4660">
          <cell r="B4660" t="str">
            <v>Šumadijski okrug</v>
          </cell>
          <cell r="C4660"/>
        </row>
        <row r="4661">
          <cell r="B4661" t="str">
            <v>Pomoravski okrug</v>
          </cell>
          <cell r="C4661"/>
        </row>
        <row r="4662">
          <cell r="B4662" t="str">
            <v>Borski okrug</v>
          </cell>
          <cell r="C4662"/>
        </row>
        <row r="4663">
          <cell r="B4663" t="str">
            <v>Zaječarski okrug</v>
          </cell>
          <cell r="C4663"/>
        </row>
        <row r="4664">
          <cell r="B4664" t="str">
            <v>Zlatiborski okrug</v>
          </cell>
          <cell r="C4664"/>
        </row>
        <row r="4665">
          <cell r="B4665" t="str">
            <v>Moravički okrug</v>
          </cell>
          <cell r="C4665"/>
        </row>
        <row r="4666">
          <cell r="B4666" t="str">
            <v>Raški okrug</v>
          </cell>
          <cell r="C4666"/>
        </row>
        <row r="4667">
          <cell r="B4667" t="str">
            <v>Rasinski okrug</v>
          </cell>
          <cell r="C4667"/>
        </row>
        <row r="4668">
          <cell r="B4668" t="str">
            <v>Nišavski okrug</v>
          </cell>
          <cell r="C4668"/>
        </row>
        <row r="4669">
          <cell r="B4669" t="str">
            <v>Toplički okrug</v>
          </cell>
          <cell r="C4669"/>
        </row>
        <row r="4670">
          <cell r="B4670" t="str">
            <v>Pirotski okrug</v>
          </cell>
          <cell r="C4670"/>
        </row>
        <row r="4671">
          <cell r="B4671" t="str">
            <v>Jablanički okrug</v>
          </cell>
          <cell r="C4671"/>
        </row>
        <row r="4672">
          <cell r="B4672" t="str">
            <v>Pčinjski okrug</v>
          </cell>
          <cell r="C4672"/>
        </row>
        <row r="4673">
          <cell r="B4673" t="str">
            <v>Amurskaya oblast'</v>
          </cell>
          <cell r="C4673"/>
        </row>
        <row r="4674">
          <cell r="B4674" t="str">
            <v>Amurskaja oblast'</v>
          </cell>
          <cell r="C4674"/>
        </row>
        <row r="4675">
          <cell r="B4675" t="str">
            <v>Arkhangel'skaya oblast'</v>
          </cell>
          <cell r="C4675"/>
        </row>
        <row r="4676">
          <cell r="B4676" t="str">
            <v>Arhangel'skaja oblast'</v>
          </cell>
          <cell r="C4676"/>
        </row>
        <row r="4677">
          <cell r="B4677" t="str">
            <v>Astrakhanskaya oblast'</v>
          </cell>
          <cell r="C4677"/>
        </row>
        <row r="4678">
          <cell r="B4678" t="str">
            <v>Astrahanskaja oblast'</v>
          </cell>
          <cell r="C4678"/>
        </row>
        <row r="4679">
          <cell r="B4679" t="str">
            <v>Belgorodskaya oblast'</v>
          </cell>
          <cell r="C4679"/>
        </row>
        <row r="4680">
          <cell r="B4680" t="str">
            <v>Belgorodskaja oblast'</v>
          </cell>
          <cell r="C4680"/>
        </row>
        <row r="4681">
          <cell r="B4681" t="str">
            <v>Bryanskaya oblast'</v>
          </cell>
          <cell r="C4681"/>
        </row>
        <row r="4682">
          <cell r="B4682" t="str">
            <v>Brjanskaja oblast'</v>
          </cell>
          <cell r="C4682"/>
        </row>
        <row r="4683">
          <cell r="B4683" t="str">
            <v>Čeljabinskaja oblast'</v>
          </cell>
          <cell r="C4683"/>
        </row>
        <row r="4684">
          <cell r="B4684" t="str">
            <v>Chelyabinskaya oblast'</v>
          </cell>
          <cell r="C4684"/>
        </row>
        <row r="4685">
          <cell r="B4685" t="str">
            <v>Irkutskaya oblast'</v>
          </cell>
          <cell r="C4685"/>
        </row>
        <row r="4686">
          <cell r="B4686" t="str">
            <v>Irkutskaja oblast'</v>
          </cell>
          <cell r="C4686"/>
        </row>
        <row r="4687">
          <cell r="B4687" t="str">
            <v>Ivanovskaya oblast'</v>
          </cell>
          <cell r="C4687"/>
        </row>
        <row r="4688">
          <cell r="B4688" t="str">
            <v>Ivanovskaja oblast'</v>
          </cell>
          <cell r="C4688"/>
        </row>
        <row r="4689">
          <cell r="B4689" t="str">
            <v>Kemerovskaya oblast'</v>
          </cell>
          <cell r="C4689"/>
        </row>
        <row r="4690">
          <cell r="B4690" t="str">
            <v>Kemerovskaja oblast'</v>
          </cell>
          <cell r="C4690"/>
        </row>
        <row r="4691">
          <cell r="B4691" t="str">
            <v>Kaliningradskaya oblast'</v>
          </cell>
          <cell r="C4691"/>
        </row>
        <row r="4692">
          <cell r="B4692" t="str">
            <v>Kaliningradskaja oblast'</v>
          </cell>
          <cell r="C4692"/>
        </row>
        <row r="4693">
          <cell r="B4693" t="str">
            <v>Kurganskaja oblast'</v>
          </cell>
          <cell r="C4693"/>
        </row>
        <row r="4694">
          <cell r="B4694" t="str">
            <v>Kurganskaya oblast'</v>
          </cell>
          <cell r="C4694"/>
        </row>
        <row r="4695">
          <cell r="B4695" t="str">
            <v>Kirovskaja oblast'</v>
          </cell>
          <cell r="C4695"/>
        </row>
        <row r="4696">
          <cell r="B4696" t="str">
            <v>Kirovskaya oblast'</v>
          </cell>
          <cell r="C4696"/>
        </row>
        <row r="4697">
          <cell r="B4697" t="str">
            <v>Kalužskaja oblast'</v>
          </cell>
          <cell r="C4697"/>
        </row>
        <row r="4698">
          <cell r="B4698" t="str">
            <v>Kaluzhskaya oblast'</v>
          </cell>
          <cell r="C4698"/>
        </row>
        <row r="4699">
          <cell r="B4699" t="str">
            <v>Kostromskaya oblast'</v>
          </cell>
          <cell r="C4699"/>
        </row>
        <row r="4700">
          <cell r="B4700" t="str">
            <v>Kostromskaja oblast'</v>
          </cell>
          <cell r="C4700"/>
        </row>
        <row r="4701">
          <cell r="B4701" t="str">
            <v>Kurskaja oblast'</v>
          </cell>
          <cell r="C4701"/>
        </row>
        <row r="4702">
          <cell r="B4702" t="str">
            <v>Kurskaya oblast'</v>
          </cell>
          <cell r="C4702"/>
        </row>
        <row r="4703">
          <cell r="B4703" t="str">
            <v>Leningradskaja oblast'</v>
          </cell>
          <cell r="C4703"/>
        </row>
        <row r="4704">
          <cell r="B4704" t="str">
            <v>Leningradskaya oblast'</v>
          </cell>
          <cell r="C4704"/>
        </row>
        <row r="4705">
          <cell r="B4705" t="str">
            <v>Lipeckaja oblast'</v>
          </cell>
          <cell r="C4705"/>
        </row>
        <row r="4706">
          <cell r="B4706" t="str">
            <v>Lipetskaya oblast'</v>
          </cell>
          <cell r="C4706"/>
        </row>
        <row r="4707">
          <cell r="B4707" t="str">
            <v>Magadanskaya oblast'</v>
          </cell>
          <cell r="C4707"/>
        </row>
        <row r="4708">
          <cell r="B4708" t="str">
            <v>Magadanskaja oblast'</v>
          </cell>
          <cell r="C4708"/>
        </row>
        <row r="4709">
          <cell r="B4709" t="str">
            <v>Moskovskaya oblast'</v>
          </cell>
          <cell r="C4709"/>
        </row>
        <row r="4710">
          <cell r="B4710" t="str">
            <v>Moskovskaja oblast'</v>
          </cell>
          <cell r="C4710"/>
        </row>
        <row r="4711">
          <cell r="B4711" t="str">
            <v>Murmanskaya oblast'</v>
          </cell>
          <cell r="C4711"/>
        </row>
        <row r="4712">
          <cell r="B4712" t="str">
            <v>Murmanskaja oblast'</v>
          </cell>
          <cell r="C4712"/>
        </row>
        <row r="4713">
          <cell r="B4713" t="str">
            <v>Novgorodskaja oblast'</v>
          </cell>
          <cell r="C4713"/>
        </row>
        <row r="4714">
          <cell r="B4714" t="str">
            <v>Novgorodskaya oblast'</v>
          </cell>
          <cell r="C4714"/>
        </row>
        <row r="4715">
          <cell r="B4715" t="str">
            <v>Nižegorodskaja oblast'</v>
          </cell>
          <cell r="C4715"/>
        </row>
        <row r="4716">
          <cell r="B4716" t="str">
            <v>Nizhegorodskaya oblast'</v>
          </cell>
          <cell r="C4716"/>
        </row>
        <row r="4717">
          <cell r="B4717" t="str">
            <v>Novosibirskaya oblast'</v>
          </cell>
          <cell r="C4717"/>
        </row>
        <row r="4718">
          <cell r="B4718" t="str">
            <v>Novosibirskaja oblast'</v>
          </cell>
          <cell r="C4718"/>
        </row>
        <row r="4719">
          <cell r="B4719" t="str">
            <v>Omskaya oblast'</v>
          </cell>
          <cell r="C4719"/>
        </row>
        <row r="4720">
          <cell r="B4720" t="str">
            <v>Omskaja oblast'</v>
          </cell>
          <cell r="C4720"/>
        </row>
        <row r="4721">
          <cell r="B4721" t="str">
            <v>Orenburgskaja oblast'</v>
          </cell>
          <cell r="C4721"/>
        </row>
        <row r="4722">
          <cell r="B4722" t="str">
            <v>Orenburgskaya oblast'</v>
          </cell>
          <cell r="C4722"/>
        </row>
        <row r="4723">
          <cell r="B4723" t="str">
            <v>Orlovskaja oblast'</v>
          </cell>
          <cell r="C4723"/>
        </row>
        <row r="4724">
          <cell r="B4724" t="str">
            <v>Orlovskaya oblast'</v>
          </cell>
          <cell r="C4724"/>
        </row>
        <row r="4725">
          <cell r="B4725" t="str">
            <v>Penzenskaya oblast'</v>
          </cell>
          <cell r="C4725"/>
        </row>
        <row r="4726">
          <cell r="B4726" t="str">
            <v>Penzenskaja oblast'</v>
          </cell>
          <cell r="C4726"/>
        </row>
        <row r="4727">
          <cell r="B4727" t="str">
            <v>Pskovskaya oblast'</v>
          </cell>
          <cell r="C4727"/>
        </row>
        <row r="4728">
          <cell r="B4728" t="str">
            <v>Pskovskaja oblast'</v>
          </cell>
          <cell r="C4728"/>
        </row>
        <row r="4729">
          <cell r="B4729" t="str">
            <v>Rostovskaya oblast'</v>
          </cell>
          <cell r="C4729"/>
        </row>
        <row r="4730">
          <cell r="B4730" t="str">
            <v>Rostovskaja oblast'</v>
          </cell>
          <cell r="C4730"/>
        </row>
        <row r="4731">
          <cell r="B4731" t="str">
            <v>Rjazanskaja oblast'</v>
          </cell>
          <cell r="C4731"/>
        </row>
        <row r="4732">
          <cell r="B4732" t="str">
            <v>Ryazanskaya oblast'</v>
          </cell>
          <cell r="C4732"/>
        </row>
        <row r="4733">
          <cell r="B4733" t="str">
            <v>Sahalinskaja oblast'</v>
          </cell>
          <cell r="C4733"/>
        </row>
        <row r="4734">
          <cell r="B4734" t="str">
            <v>Sakhalinskaya oblast'</v>
          </cell>
          <cell r="C4734"/>
        </row>
        <row r="4735">
          <cell r="B4735" t="str">
            <v>Samarskaja oblast'</v>
          </cell>
          <cell r="C4735"/>
        </row>
        <row r="4736">
          <cell r="B4736" t="str">
            <v>Samarskaya oblast'</v>
          </cell>
          <cell r="C4736"/>
        </row>
        <row r="4737">
          <cell r="B4737" t="str">
            <v>Saratovskaya oblast'</v>
          </cell>
          <cell r="C4737"/>
        </row>
        <row r="4738">
          <cell r="B4738" t="str">
            <v>Saratovskaja oblast'</v>
          </cell>
          <cell r="C4738"/>
        </row>
        <row r="4739">
          <cell r="B4739" t="str">
            <v>Smolenskaja oblast'</v>
          </cell>
          <cell r="C4739"/>
        </row>
        <row r="4740">
          <cell r="B4740" t="str">
            <v>Smolenskaya oblast'</v>
          </cell>
          <cell r="C4740"/>
        </row>
        <row r="4741">
          <cell r="B4741" t="str">
            <v>Sverdlovskaya oblast'</v>
          </cell>
          <cell r="C4741"/>
        </row>
        <row r="4742">
          <cell r="B4742" t="str">
            <v>Sverdlovskaja oblast'</v>
          </cell>
          <cell r="C4742"/>
        </row>
        <row r="4743">
          <cell r="B4743" t="str">
            <v>Tambovskaya oblast'</v>
          </cell>
          <cell r="C4743"/>
        </row>
        <row r="4744">
          <cell r="B4744" t="str">
            <v>Tambovskaja oblast'</v>
          </cell>
          <cell r="C4744"/>
        </row>
        <row r="4745">
          <cell r="B4745" t="str">
            <v>Tomskaya oblast'</v>
          </cell>
          <cell r="C4745"/>
        </row>
        <row r="4746">
          <cell r="B4746" t="str">
            <v>Tomskaja oblast'</v>
          </cell>
          <cell r="C4746"/>
        </row>
        <row r="4747">
          <cell r="B4747" t="str">
            <v>Tul'skaja oblast'</v>
          </cell>
          <cell r="C4747"/>
        </row>
        <row r="4748">
          <cell r="B4748" t="str">
            <v>Tul'skaya oblast'</v>
          </cell>
          <cell r="C4748"/>
        </row>
        <row r="4749">
          <cell r="B4749" t="str">
            <v>Tverskaja oblast'</v>
          </cell>
          <cell r="C4749"/>
        </row>
        <row r="4750">
          <cell r="B4750" t="str">
            <v>Tverskaya oblast'</v>
          </cell>
          <cell r="C4750"/>
        </row>
        <row r="4751">
          <cell r="B4751" t="str">
            <v>Tyumenskaya oblast'</v>
          </cell>
          <cell r="C4751"/>
        </row>
        <row r="4752">
          <cell r="B4752" t="str">
            <v>Tjumenskaja oblast'</v>
          </cell>
          <cell r="C4752"/>
        </row>
        <row r="4753">
          <cell r="B4753" t="str">
            <v>Ul'janovskaja oblast'</v>
          </cell>
          <cell r="C4753"/>
        </row>
        <row r="4754">
          <cell r="B4754" t="str">
            <v>Ul'yanovskaya oblast'</v>
          </cell>
          <cell r="C4754"/>
        </row>
        <row r="4755">
          <cell r="B4755" t="str">
            <v>Volgogradskaja oblast'</v>
          </cell>
          <cell r="C4755"/>
        </row>
        <row r="4756">
          <cell r="B4756" t="str">
            <v>Volgogradskaya oblast'</v>
          </cell>
          <cell r="C4756"/>
        </row>
        <row r="4757">
          <cell r="B4757" t="str">
            <v>Vladimirskaya oblast'</v>
          </cell>
          <cell r="C4757"/>
        </row>
        <row r="4758">
          <cell r="B4758" t="str">
            <v>Vladimirskaja oblast'</v>
          </cell>
          <cell r="C4758"/>
        </row>
        <row r="4759">
          <cell r="B4759" t="str">
            <v>Vologodskaya oblast'</v>
          </cell>
          <cell r="C4759"/>
        </row>
        <row r="4760">
          <cell r="B4760" t="str">
            <v>Vologodskaja oblast'</v>
          </cell>
          <cell r="C4760"/>
        </row>
        <row r="4761">
          <cell r="B4761" t="str">
            <v>Voronežskaja oblast'</v>
          </cell>
          <cell r="C4761"/>
        </row>
        <row r="4762">
          <cell r="B4762" t="str">
            <v>Voronezhskaya oblast'</v>
          </cell>
          <cell r="C4762"/>
        </row>
        <row r="4763">
          <cell r="B4763" t="str">
            <v>Jaroslavskaja oblast'</v>
          </cell>
          <cell r="C4763"/>
        </row>
        <row r="4764">
          <cell r="B4764" t="str">
            <v>Yaroslavskaya oblast'</v>
          </cell>
          <cell r="C4764"/>
        </row>
        <row r="4765">
          <cell r="B4765" t="str">
            <v>Chukotskiy avtonomnyy okrug</v>
          </cell>
          <cell r="C4765"/>
        </row>
        <row r="4766">
          <cell r="B4766" t="str">
            <v>Čukotskij avtonomnyj okrug</v>
          </cell>
          <cell r="C4766"/>
        </row>
        <row r="4767">
          <cell r="B4767" t="str">
            <v>Khanty-Mansiyskiy avtonomnyy okrug</v>
          </cell>
          <cell r="C4767"/>
        </row>
        <row r="4768">
          <cell r="B4768" t="str">
            <v>Hanty-Mansijskij avtonomnyj okrug</v>
          </cell>
          <cell r="C4768"/>
        </row>
        <row r="4769">
          <cell r="B4769" t="str">
            <v>Nenetskiy avtonomnyy okrug</v>
          </cell>
          <cell r="C4769"/>
        </row>
        <row r="4770">
          <cell r="B4770" t="str">
            <v>Neneckij avtonomnyj okrug</v>
          </cell>
          <cell r="C4770"/>
        </row>
        <row r="4771">
          <cell r="B4771" t="str">
            <v>Jamalo-Neneckij avtonomnyj okrug</v>
          </cell>
          <cell r="C4771"/>
        </row>
        <row r="4772">
          <cell r="B4772" t="str">
            <v>Yamalo-Nenetskiy avtonomnyy okrug</v>
          </cell>
          <cell r="C4772"/>
        </row>
        <row r="4773">
          <cell r="B4773" t="str">
            <v>Moskva</v>
          </cell>
          <cell r="C4773"/>
        </row>
        <row r="4774">
          <cell r="B4774" t="str">
            <v>Moskva</v>
          </cell>
          <cell r="C4774"/>
        </row>
        <row r="4775">
          <cell r="B4775" t="str">
            <v>Sankt-Peterburg</v>
          </cell>
          <cell r="C4775"/>
        </row>
        <row r="4776">
          <cell r="B4776" t="str">
            <v>Sankt-Peterburg</v>
          </cell>
          <cell r="C4776"/>
        </row>
        <row r="4777">
          <cell r="B4777" t="str">
            <v>Yevreyskaya avtonomnaya oblast'</v>
          </cell>
          <cell r="C4777"/>
        </row>
        <row r="4778">
          <cell r="B4778" t="str">
            <v>Evrejskaja avtonomnaja oblast'</v>
          </cell>
          <cell r="C4778"/>
        </row>
        <row r="4779">
          <cell r="B4779" t="str">
            <v>Altajskij kraj</v>
          </cell>
          <cell r="C4779"/>
        </row>
        <row r="4780">
          <cell r="B4780" t="str">
            <v>Altayskiy kray</v>
          </cell>
          <cell r="C4780"/>
        </row>
        <row r="4781">
          <cell r="B4781" t="str">
            <v>Kamchatskiy kray</v>
          </cell>
          <cell r="C4781"/>
        </row>
        <row r="4782">
          <cell r="B4782" t="str">
            <v>Kamčatskij kraj</v>
          </cell>
          <cell r="C4782"/>
        </row>
        <row r="4783">
          <cell r="B4783" t="str">
            <v>Krasnodarskiy kray</v>
          </cell>
          <cell r="C4783"/>
        </row>
        <row r="4784">
          <cell r="B4784" t="str">
            <v>Krasnodarskij kraj</v>
          </cell>
          <cell r="C4784"/>
        </row>
        <row r="4785">
          <cell r="B4785" t="str">
            <v>Khabarovskiy kray</v>
          </cell>
          <cell r="C4785"/>
        </row>
        <row r="4786">
          <cell r="B4786" t="str">
            <v>Habarovskij kraj</v>
          </cell>
          <cell r="C4786"/>
        </row>
        <row r="4787">
          <cell r="B4787" t="str">
            <v>Krasnojarskij kraj</v>
          </cell>
          <cell r="C4787"/>
        </row>
        <row r="4788">
          <cell r="B4788" t="str">
            <v>Krasnoyarskiy kray</v>
          </cell>
          <cell r="C4788"/>
        </row>
        <row r="4789">
          <cell r="B4789" t="str">
            <v>Permskiy kray</v>
          </cell>
          <cell r="C4789"/>
        </row>
        <row r="4790">
          <cell r="B4790" t="str">
            <v>Permskij kraj</v>
          </cell>
          <cell r="C4790"/>
        </row>
        <row r="4791">
          <cell r="B4791" t="str">
            <v>Primorskiy kray</v>
          </cell>
          <cell r="C4791"/>
        </row>
        <row r="4792">
          <cell r="B4792" t="str">
            <v>Primorskij kraj</v>
          </cell>
          <cell r="C4792"/>
        </row>
        <row r="4793">
          <cell r="B4793" t="str">
            <v>Stavropol'skiy kray</v>
          </cell>
          <cell r="C4793"/>
        </row>
        <row r="4794">
          <cell r="B4794" t="str">
            <v>Stavropol'skij kraj</v>
          </cell>
          <cell r="C4794"/>
        </row>
        <row r="4795">
          <cell r="B4795" t="str">
            <v>Zabaykal'skiy kray</v>
          </cell>
          <cell r="C4795"/>
        </row>
        <row r="4796">
          <cell r="B4796" t="str">
            <v>Zabajkal'skij kraj</v>
          </cell>
          <cell r="C4796"/>
        </row>
        <row r="4797">
          <cell r="B4797" t="str">
            <v>Adygeya, Respublika</v>
          </cell>
          <cell r="C4797"/>
        </row>
        <row r="4798">
          <cell r="B4798" t="str">
            <v>Adygeja, Respublika</v>
          </cell>
          <cell r="C4798"/>
        </row>
        <row r="4799">
          <cell r="B4799" t="str">
            <v>Altaj, Respublika</v>
          </cell>
          <cell r="C4799"/>
        </row>
        <row r="4800">
          <cell r="B4800" t="str">
            <v>Altay, Respublika</v>
          </cell>
          <cell r="C4800"/>
        </row>
        <row r="4801">
          <cell r="B4801" t="str">
            <v>Baškortostan, Respublika</v>
          </cell>
          <cell r="C4801"/>
        </row>
        <row r="4802">
          <cell r="B4802" t="str">
            <v>Bashkortostan, Respublika</v>
          </cell>
          <cell r="C4802"/>
        </row>
        <row r="4803">
          <cell r="B4803" t="str">
            <v>Buryatiya, Respublika</v>
          </cell>
          <cell r="C4803"/>
        </row>
        <row r="4804">
          <cell r="B4804" t="str">
            <v>Burjatija, Respublika</v>
          </cell>
          <cell r="C4804"/>
        </row>
        <row r="4805">
          <cell r="B4805" t="str">
            <v>Čečenskaja Respublika</v>
          </cell>
          <cell r="C4805"/>
        </row>
        <row r="4806">
          <cell r="B4806" t="str">
            <v>Chechenskaya Respublika</v>
          </cell>
          <cell r="C4806"/>
        </row>
        <row r="4807">
          <cell r="B4807" t="str">
            <v>Čuvašskaja Respublika</v>
          </cell>
          <cell r="C4807"/>
        </row>
        <row r="4808">
          <cell r="B4808" t="str">
            <v>Chuvashskaya Respublika</v>
          </cell>
          <cell r="C4808"/>
        </row>
        <row r="4809">
          <cell r="B4809" t="str">
            <v>Dagestan, Respublika</v>
          </cell>
          <cell r="C4809"/>
        </row>
        <row r="4810">
          <cell r="B4810" t="str">
            <v>Dagestan, Respublika</v>
          </cell>
          <cell r="C4810"/>
        </row>
        <row r="4811">
          <cell r="B4811" t="str">
            <v>Ingušetija, Respublika</v>
          </cell>
          <cell r="C4811"/>
        </row>
        <row r="4812">
          <cell r="B4812" t="str">
            <v>Ingushetiya, Respublika</v>
          </cell>
          <cell r="C4812"/>
        </row>
        <row r="4813">
          <cell r="B4813" t="str">
            <v>Kabardino-Balkarskaya Respublika</v>
          </cell>
          <cell r="C4813"/>
        </row>
        <row r="4814">
          <cell r="B4814" t="str">
            <v>Kabardino-Balkarskaja Respublika</v>
          </cell>
          <cell r="C4814"/>
        </row>
        <row r="4815">
          <cell r="B4815" t="str">
            <v>Karachayevo-Cherkesskaya Respublika</v>
          </cell>
          <cell r="C4815"/>
        </row>
        <row r="4816">
          <cell r="B4816" t="str">
            <v>Karačaevo-Čerkesskaja Respublika</v>
          </cell>
          <cell r="C4816"/>
        </row>
        <row r="4817">
          <cell r="B4817" t="str">
            <v>Hakasija, Respublika</v>
          </cell>
          <cell r="C4817"/>
        </row>
        <row r="4818">
          <cell r="B4818" t="str">
            <v>Khakasiya, Respublika</v>
          </cell>
          <cell r="C4818"/>
        </row>
        <row r="4819">
          <cell r="B4819" t="str">
            <v>Kalmykija, Respublika</v>
          </cell>
          <cell r="C4819"/>
        </row>
        <row r="4820">
          <cell r="B4820" t="str">
            <v>Kalmykiya, Respublika</v>
          </cell>
          <cell r="C4820"/>
        </row>
        <row r="4821">
          <cell r="B4821" t="str">
            <v>Komi, Respublika</v>
          </cell>
          <cell r="C4821"/>
        </row>
        <row r="4822">
          <cell r="B4822" t="str">
            <v>Komi, Respublika</v>
          </cell>
          <cell r="C4822"/>
        </row>
        <row r="4823">
          <cell r="B4823" t="str">
            <v>Kareliya, Respublika</v>
          </cell>
          <cell r="C4823"/>
        </row>
        <row r="4824">
          <cell r="B4824" t="str">
            <v>Karelija, Respublika</v>
          </cell>
          <cell r="C4824"/>
        </row>
        <row r="4825">
          <cell r="B4825" t="str">
            <v>Mariy El, Respublika</v>
          </cell>
          <cell r="C4825"/>
        </row>
        <row r="4826">
          <cell r="B4826" t="str">
            <v>Marij Èl, Respublika</v>
          </cell>
          <cell r="C4826"/>
        </row>
        <row r="4827">
          <cell r="B4827" t="str">
            <v>Mordoviya, Respublika</v>
          </cell>
          <cell r="C4827"/>
        </row>
        <row r="4828">
          <cell r="B4828" t="str">
            <v>Mordovija, Respublika</v>
          </cell>
          <cell r="C4828"/>
        </row>
        <row r="4829">
          <cell r="B4829" t="str">
            <v>Saha, Respublika</v>
          </cell>
          <cell r="C4829"/>
        </row>
        <row r="4830">
          <cell r="B4830" t="str">
            <v>Sakha, Respublika</v>
          </cell>
          <cell r="C4830"/>
        </row>
        <row r="4831">
          <cell r="B4831" t="str">
            <v>Severnaya Osetiya, Respublika</v>
          </cell>
          <cell r="C4831"/>
        </row>
        <row r="4832">
          <cell r="B4832" t="str">
            <v>Severnaja Osetija, Respublika</v>
          </cell>
          <cell r="C4832"/>
        </row>
        <row r="4833">
          <cell r="B4833" t="str">
            <v>Tatarstan, Respublika</v>
          </cell>
          <cell r="C4833"/>
        </row>
        <row r="4834">
          <cell r="B4834" t="str">
            <v>Tatarstan, Respublika</v>
          </cell>
          <cell r="C4834"/>
        </row>
        <row r="4835">
          <cell r="B4835" t="str">
            <v>Tyva, Respublika</v>
          </cell>
          <cell r="C4835"/>
        </row>
        <row r="4836">
          <cell r="B4836" t="str">
            <v>Tyva, Respublika</v>
          </cell>
          <cell r="C4836"/>
        </row>
        <row r="4837">
          <cell r="B4837" t="str">
            <v>Udmurtskaya Respublika</v>
          </cell>
          <cell r="C4837"/>
        </row>
        <row r="4838">
          <cell r="B4838" t="str">
            <v>Udmurtskaja Respublika</v>
          </cell>
          <cell r="C4838"/>
        </row>
        <row r="4839">
          <cell r="B4839" t="str">
            <v>City of Kigali</v>
          </cell>
          <cell r="C4839"/>
        </row>
        <row r="4840">
          <cell r="B4840" t="str">
            <v>Ville de Kigali</v>
          </cell>
          <cell r="C4840"/>
        </row>
        <row r="4841">
          <cell r="B4841" t="str">
            <v>Umujyi wa Kigali</v>
          </cell>
          <cell r="C4841"/>
        </row>
        <row r="4842">
          <cell r="B4842" t="str">
            <v>Eastern</v>
          </cell>
          <cell r="C4842"/>
        </row>
        <row r="4843">
          <cell r="B4843" t="str">
            <v>Est</v>
          </cell>
          <cell r="C4843"/>
        </row>
        <row r="4844">
          <cell r="B4844" t="str">
            <v>Iburasirazuba</v>
          </cell>
          <cell r="C4844"/>
        </row>
        <row r="4845">
          <cell r="B4845" t="str">
            <v>Northern</v>
          </cell>
          <cell r="C4845"/>
        </row>
        <row r="4846">
          <cell r="B4846" t="str">
            <v>Nord</v>
          </cell>
          <cell r="C4846"/>
        </row>
        <row r="4847">
          <cell r="B4847" t="str">
            <v>Amajyaruguru</v>
          </cell>
          <cell r="C4847"/>
        </row>
        <row r="4848">
          <cell r="B4848" t="str">
            <v>Western</v>
          </cell>
          <cell r="C4848"/>
        </row>
        <row r="4849">
          <cell r="B4849" t="str">
            <v>Ouest</v>
          </cell>
          <cell r="C4849"/>
        </row>
        <row r="4850">
          <cell r="B4850" t="str">
            <v>Iburengerazuba</v>
          </cell>
          <cell r="C4850"/>
        </row>
        <row r="4851">
          <cell r="B4851" t="str">
            <v>Southern</v>
          </cell>
          <cell r="C4851"/>
        </row>
        <row r="4852">
          <cell r="B4852" t="str">
            <v>Sud</v>
          </cell>
          <cell r="C4852"/>
        </row>
        <row r="4853">
          <cell r="B4853" t="str">
            <v>Amajyepfo</v>
          </cell>
          <cell r="C4853"/>
        </row>
        <row r="4854">
          <cell r="B4854" t="str">
            <v>Ar Riyāḑ</v>
          </cell>
          <cell r="C4854"/>
        </row>
        <row r="4855">
          <cell r="B4855" t="str">
            <v>Makkah al Mukarramah</v>
          </cell>
          <cell r="C4855"/>
        </row>
        <row r="4856">
          <cell r="B4856" t="str">
            <v>Al Madīnah al Munawwarah</v>
          </cell>
          <cell r="C4856"/>
        </row>
        <row r="4857">
          <cell r="B4857" t="str">
            <v>Ash Sharqīyah</v>
          </cell>
          <cell r="C4857"/>
        </row>
        <row r="4858">
          <cell r="B4858" t="str">
            <v>Al Qaşīm</v>
          </cell>
          <cell r="C4858"/>
        </row>
        <row r="4859">
          <cell r="B4859" t="str">
            <v>Ḩā'il</v>
          </cell>
          <cell r="C4859"/>
        </row>
        <row r="4860">
          <cell r="B4860" t="str">
            <v>Tabūk</v>
          </cell>
          <cell r="C4860"/>
        </row>
        <row r="4861">
          <cell r="B4861" t="str">
            <v>Al Ḩudūd ash Shamālīyah</v>
          </cell>
          <cell r="C4861"/>
        </row>
        <row r="4862">
          <cell r="B4862" t="str">
            <v>Jāzān</v>
          </cell>
          <cell r="C4862"/>
        </row>
        <row r="4863">
          <cell r="B4863" t="str">
            <v>Najrān</v>
          </cell>
          <cell r="C4863"/>
        </row>
        <row r="4864">
          <cell r="B4864" t="str">
            <v>Al Bāḩah</v>
          </cell>
          <cell r="C4864"/>
        </row>
        <row r="4865">
          <cell r="B4865" t="str">
            <v>Al Jawf</v>
          </cell>
          <cell r="C4865"/>
        </row>
        <row r="4866">
          <cell r="B4866" t="str">
            <v>'Asīr</v>
          </cell>
          <cell r="C4866"/>
        </row>
        <row r="4867">
          <cell r="B4867" t="str">
            <v>Central</v>
          </cell>
          <cell r="C4867"/>
        </row>
        <row r="4868">
          <cell r="B4868" t="str">
            <v>Choiseul</v>
          </cell>
          <cell r="C4868"/>
        </row>
        <row r="4869">
          <cell r="B4869" t="str">
            <v>Guadalcanal</v>
          </cell>
          <cell r="C4869"/>
        </row>
        <row r="4870">
          <cell r="B4870" t="str">
            <v>Isabel</v>
          </cell>
          <cell r="C4870"/>
        </row>
        <row r="4871">
          <cell r="B4871" t="str">
            <v>Makira-Ulawa</v>
          </cell>
          <cell r="C4871"/>
        </row>
        <row r="4872">
          <cell r="B4872" t="str">
            <v>Malaita</v>
          </cell>
          <cell r="C4872"/>
        </row>
        <row r="4873">
          <cell r="B4873" t="str">
            <v>Rennell and Bellona</v>
          </cell>
          <cell r="C4873"/>
        </row>
        <row r="4874">
          <cell r="B4874" t="str">
            <v>Temotu</v>
          </cell>
          <cell r="C4874"/>
        </row>
        <row r="4875">
          <cell r="B4875" t="str">
            <v>Western</v>
          </cell>
          <cell r="C4875"/>
        </row>
        <row r="4876">
          <cell r="B4876" t="str">
            <v>Capital Territory (Honiara)</v>
          </cell>
          <cell r="C4876"/>
        </row>
        <row r="4877">
          <cell r="B4877" t="str">
            <v>Ans o Pen</v>
          </cell>
          <cell r="C4877"/>
        </row>
        <row r="4878">
          <cell r="B4878" t="str">
            <v>Anse aux Pins</v>
          </cell>
          <cell r="C4878"/>
        </row>
        <row r="4879">
          <cell r="B4879" t="str">
            <v>Anse aux Pins</v>
          </cell>
          <cell r="C4879"/>
        </row>
        <row r="4880">
          <cell r="B4880" t="str">
            <v>Ans Bwalo</v>
          </cell>
          <cell r="C4880"/>
        </row>
        <row r="4881">
          <cell r="B4881" t="str">
            <v>Anse Boileau</v>
          </cell>
          <cell r="C4881"/>
        </row>
        <row r="4882">
          <cell r="B4882" t="str">
            <v>Anse Boileau</v>
          </cell>
          <cell r="C4882"/>
        </row>
        <row r="4883">
          <cell r="B4883" t="str">
            <v>Ans Etwal</v>
          </cell>
          <cell r="C4883"/>
        </row>
        <row r="4884">
          <cell r="B4884" t="str">
            <v>Anse Etoile</v>
          </cell>
          <cell r="C4884"/>
        </row>
        <row r="4885">
          <cell r="B4885" t="str">
            <v>Anse Étoile</v>
          </cell>
          <cell r="C4885"/>
        </row>
        <row r="4886">
          <cell r="B4886" t="str">
            <v>O Kap</v>
          </cell>
          <cell r="C4886"/>
        </row>
        <row r="4887">
          <cell r="B4887" t="str">
            <v>Au Cap</v>
          </cell>
          <cell r="C4887"/>
        </row>
        <row r="4888">
          <cell r="B4888" t="str">
            <v>Au Cap</v>
          </cell>
          <cell r="C4888"/>
        </row>
        <row r="4889">
          <cell r="B4889" t="str">
            <v>Ans Royal</v>
          </cell>
          <cell r="C4889"/>
        </row>
        <row r="4890">
          <cell r="B4890" t="str">
            <v>Anse Royale</v>
          </cell>
          <cell r="C4890"/>
        </row>
        <row r="4891">
          <cell r="B4891" t="str">
            <v>Anse Royale</v>
          </cell>
          <cell r="C4891"/>
        </row>
        <row r="4892">
          <cell r="B4892" t="str">
            <v>Be Lazar</v>
          </cell>
          <cell r="C4892"/>
        </row>
        <row r="4893">
          <cell r="B4893" t="str">
            <v>Baie Lazare</v>
          </cell>
          <cell r="C4893"/>
        </row>
        <row r="4894">
          <cell r="B4894" t="str">
            <v>Baie Lazare</v>
          </cell>
          <cell r="C4894"/>
        </row>
        <row r="4895">
          <cell r="B4895" t="str">
            <v>Be Sent Ann</v>
          </cell>
          <cell r="C4895"/>
        </row>
        <row r="4896">
          <cell r="B4896" t="str">
            <v>Baie Sainte Anne</v>
          </cell>
          <cell r="C4896"/>
        </row>
        <row r="4897">
          <cell r="B4897" t="str">
            <v>Baie Sainte-Anne</v>
          </cell>
          <cell r="C4897"/>
        </row>
        <row r="4898">
          <cell r="B4898" t="str">
            <v>Bovalon</v>
          </cell>
          <cell r="C4898"/>
        </row>
        <row r="4899">
          <cell r="B4899" t="str">
            <v>Beau Vallon</v>
          </cell>
          <cell r="C4899"/>
        </row>
        <row r="4900">
          <cell r="B4900" t="str">
            <v>Beau Vallon</v>
          </cell>
          <cell r="C4900"/>
        </row>
        <row r="4901">
          <cell r="B4901" t="str">
            <v>Beler</v>
          </cell>
          <cell r="C4901"/>
        </row>
        <row r="4902">
          <cell r="B4902" t="str">
            <v>Bel Air</v>
          </cell>
          <cell r="C4902"/>
        </row>
        <row r="4903">
          <cell r="B4903" t="str">
            <v>Bel Air</v>
          </cell>
          <cell r="C4903"/>
        </row>
        <row r="4904">
          <cell r="B4904" t="str">
            <v>Belonm</v>
          </cell>
          <cell r="C4904"/>
        </row>
        <row r="4905">
          <cell r="B4905" t="str">
            <v>Bel Ombre</v>
          </cell>
          <cell r="C4905"/>
        </row>
        <row r="4906">
          <cell r="B4906" t="str">
            <v>Bel Ombre</v>
          </cell>
          <cell r="C4906"/>
        </row>
        <row r="4907">
          <cell r="B4907" t="str">
            <v>Kaskad</v>
          </cell>
          <cell r="C4907"/>
        </row>
        <row r="4908">
          <cell r="B4908" t="str">
            <v>Cascade</v>
          </cell>
          <cell r="C4908"/>
        </row>
        <row r="4909">
          <cell r="B4909" t="str">
            <v>Cascade</v>
          </cell>
          <cell r="C4909"/>
        </row>
        <row r="4910">
          <cell r="B4910" t="str">
            <v>Glasi</v>
          </cell>
          <cell r="C4910"/>
        </row>
        <row r="4911">
          <cell r="B4911" t="str">
            <v>Glacis</v>
          </cell>
          <cell r="C4911"/>
        </row>
        <row r="4912">
          <cell r="B4912" t="str">
            <v>Glacis</v>
          </cell>
          <cell r="C4912"/>
        </row>
        <row r="4913">
          <cell r="B4913" t="str">
            <v>Grand Ans Mae</v>
          </cell>
          <cell r="C4913"/>
        </row>
        <row r="4914">
          <cell r="B4914" t="str">
            <v>Grand Anse Mahe</v>
          </cell>
          <cell r="C4914"/>
        </row>
        <row r="4915">
          <cell r="B4915" t="str">
            <v>Grand'Anse Mahé</v>
          </cell>
          <cell r="C4915"/>
        </row>
        <row r="4916">
          <cell r="B4916" t="str">
            <v>Grand Ans Pralen</v>
          </cell>
          <cell r="C4916"/>
        </row>
        <row r="4917">
          <cell r="B4917" t="str">
            <v>Grand Anse Praslin</v>
          </cell>
          <cell r="C4917"/>
        </row>
        <row r="4918">
          <cell r="B4918" t="str">
            <v>Grand'Anse Praslin</v>
          </cell>
          <cell r="C4918"/>
        </row>
        <row r="4919">
          <cell r="B4919" t="str">
            <v>Ladig</v>
          </cell>
          <cell r="C4919"/>
        </row>
        <row r="4920">
          <cell r="B4920" t="str">
            <v>La Digue</v>
          </cell>
          <cell r="C4920"/>
        </row>
        <row r="4921">
          <cell r="B4921" t="str">
            <v>La Digue</v>
          </cell>
          <cell r="C4921"/>
        </row>
        <row r="4922">
          <cell r="B4922" t="str">
            <v>Larivyer Anglez</v>
          </cell>
          <cell r="C4922"/>
        </row>
        <row r="4923">
          <cell r="B4923" t="str">
            <v>English River</v>
          </cell>
          <cell r="C4923"/>
        </row>
        <row r="4924">
          <cell r="B4924" t="str">
            <v>La Rivière Anglaise</v>
          </cell>
          <cell r="C4924"/>
        </row>
        <row r="4925">
          <cell r="B4925" t="str">
            <v>Mon Bikston</v>
          </cell>
          <cell r="C4925"/>
        </row>
        <row r="4926">
          <cell r="B4926" t="str">
            <v>Mont Buxton</v>
          </cell>
          <cell r="C4926"/>
        </row>
        <row r="4927">
          <cell r="B4927" t="str">
            <v>Mont Buxton</v>
          </cell>
          <cell r="C4927"/>
        </row>
        <row r="4928">
          <cell r="B4928" t="str">
            <v>Mon Fleri</v>
          </cell>
          <cell r="C4928"/>
        </row>
        <row r="4929">
          <cell r="B4929" t="str">
            <v>Mont Fleuri</v>
          </cell>
          <cell r="C4929"/>
        </row>
        <row r="4930">
          <cell r="B4930" t="str">
            <v>Mont Fleuri</v>
          </cell>
          <cell r="C4930"/>
        </row>
        <row r="4931">
          <cell r="B4931" t="str">
            <v>Plezans</v>
          </cell>
          <cell r="C4931"/>
        </row>
        <row r="4932">
          <cell r="B4932" t="str">
            <v>Plaisance</v>
          </cell>
          <cell r="C4932"/>
        </row>
        <row r="4933">
          <cell r="B4933" t="str">
            <v>Plaisance</v>
          </cell>
          <cell r="C4933"/>
        </row>
        <row r="4934">
          <cell r="B4934" t="str">
            <v>Pwent Lari</v>
          </cell>
          <cell r="C4934"/>
        </row>
        <row r="4935">
          <cell r="B4935" t="str">
            <v>Pointe Larue</v>
          </cell>
          <cell r="C4935"/>
        </row>
        <row r="4936">
          <cell r="B4936" t="str">
            <v>Pointe La Rue</v>
          </cell>
          <cell r="C4936"/>
        </row>
        <row r="4937">
          <cell r="B4937" t="str">
            <v>Porglo</v>
          </cell>
          <cell r="C4937"/>
        </row>
        <row r="4938">
          <cell r="B4938" t="str">
            <v>Port Glaud</v>
          </cell>
          <cell r="C4938"/>
        </row>
        <row r="4939">
          <cell r="B4939" t="str">
            <v>Port Glaud</v>
          </cell>
          <cell r="C4939"/>
        </row>
        <row r="4940">
          <cell r="B4940" t="str">
            <v>Sen Lwi</v>
          </cell>
          <cell r="C4940"/>
        </row>
        <row r="4941">
          <cell r="B4941" t="str">
            <v>Saint Louis</v>
          </cell>
          <cell r="C4941"/>
        </row>
        <row r="4942">
          <cell r="B4942" t="str">
            <v>Saint-Louis</v>
          </cell>
          <cell r="C4942"/>
        </row>
        <row r="4943">
          <cell r="B4943" t="str">
            <v>Takamaka</v>
          </cell>
          <cell r="C4943"/>
        </row>
        <row r="4944">
          <cell r="B4944" t="str">
            <v>Takamaka</v>
          </cell>
          <cell r="C4944"/>
        </row>
        <row r="4945">
          <cell r="B4945" t="str">
            <v>Takamaka</v>
          </cell>
          <cell r="C4945"/>
        </row>
        <row r="4946">
          <cell r="B4946" t="str">
            <v>Lemamel</v>
          </cell>
          <cell r="C4946"/>
        </row>
        <row r="4947">
          <cell r="B4947" t="str">
            <v>Les Mamelles</v>
          </cell>
          <cell r="C4947"/>
        </row>
        <row r="4948">
          <cell r="B4948" t="str">
            <v>Les Mamelles</v>
          </cell>
          <cell r="C4948"/>
        </row>
        <row r="4949">
          <cell r="B4949" t="str">
            <v>Ros Kaiman</v>
          </cell>
          <cell r="C4949"/>
        </row>
        <row r="4950">
          <cell r="B4950" t="str">
            <v>Roche Caiman</v>
          </cell>
          <cell r="C4950"/>
        </row>
        <row r="4951">
          <cell r="B4951" t="str">
            <v>Roche Caïman</v>
          </cell>
          <cell r="C4951"/>
        </row>
        <row r="4952">
          <cell r="B4952" t="str">
            <v>Wasaţ Dārfūr Zālinjay</v>
          </cell>
          <cell r="C4952"/>
        </row>
        <row r="4953">
          <cell r="B4953" t="str">
            <v>Central Darfur</v>
          </cell>
          <cell r="C4953"/>
        </row>
        <row r="4954">
          <cell r="B4954" t="str">
            <v>Sharq Dārfūr</v>
          </cell>
          <cell r="C4954"/>
        </row>
        <row r="4955">
          <cell r="B4955" t="str">
            <v>East Darfur</v>
          </cell>
          <cell r="C4955"/>
        </row>
        <row r="4956">
          <cell r="B4956" t="str">
            <v>Shamāl Dārfūr</v>
          </cell>
          <cell r="C4956"/>
        </row>
        <row r="4957">
          <cell r="B4957" t="str">
            <v>North Darfur</v>
          </cell>
          <cell r="C4957"/>
        </row>
        <row r="4958">
          <cell r="B4958" t="str">
            <v>Janūb Dārfūr</v>
          </cell>
          <cell r="C4958"/>
        </row>
        <row r="4959">
          <cell r="B4959" t="str">
            <v>South Darfur</v>
          </cell>
          <cell r="C4959"/>
        </row>
        <row r="4960">
          <cell r="B4960" t="str">
            <v>Gharb Dārfūr</v>
          </cell>
          <cell r="C4960"/>
        </row>
        <row r="4961">
          <cell r="B4961" t="str">
            <v>West Darfur</v>
          </cell>
          <cell r="C4961"/>
        </row>
        <row r="4962">
          <cell r="B4962" t="str">
            <v>Al Qaḑārif</v>
          </cell>
          <cell r="C4962"/>
        </row>
        <row r="4963">
          <cell r="B4963" t="str">
            <v>Gedaref</v>
          </cell>
          <cell r="C4963"/>
        </row>
        <row r="4964">
          <cell r="B4964" t="str">
            <v>Gharb Kurdufān</v>
          </cell>
          <cell r="C4964"/>
        </row>
        <row r="4965">
          <cell r="B4965" t="str">
            <v>West Kordofan</v>
          </cell>
          <cell r="C4965"/>
        </row>
        <row r="4966">
          <cell r="B4966" t="str">
            <v>Al Jazīrah</v>
          </cell>
          <cell r="C4966"/>
        </row>
        <row r="4967">
          <cell r="B4967" t="str">
            <v>Gezira</v>
          </cell>
          <cell r="C4967"/>
        </row>
        <row r="4968">
          <cell r="B4968" t="str">
            <v>Kassalā</v>
          </cell>
          <cell r="C4968"/>
        </row>
        <row r="4969">
          <cell r="B4969" t="str">
            <v>Kassala</v>
          </cell>
          <cell r="C4969"/>
        </row>
        <row r="4970">
          <cell r="B4970" t="str">
            <v>Al Kharţūm</v>
          </cell>
          <cell r="C4970"/>
        </row>
        <row r="4971">
          <cell r="B4971" t="str">
            <v>Khartoum</v>
          </cell>
          <cell r="C4971"/>
        </row>
        <row r="4972">
          <cell r="B4972" t="str">
            <v>Shiamāl Kurdufān</v>
          </cell>
          <cell r="C4972"/>
        </row>
        <row r="4973">
          <cell r="B4973" t="str">
            <v>North Kordofan</v>
          </cell>
          <cell r="C4973"/>
        </row>
        <row r="4974">
          <cell r="B4974" t="str">
            <v>Janūb Kurdufān</v>
          </cell>
          <cell r="C4974"/>
        </row>
        <row r="4975">
          <cell r="B4975" t="str">
            <v>South Kordofan</v>
          </cell>
          <cell r="C4975"/>
        </row>
        <row r="4976">
          <cell r="B4976" t="str">
            <v>An Nīl al Azraq</v>
          </cell>
          <cell r="C4976"/>
        </row>
        <row r="4977">
          <cell r="B4977" t="str">
            <v>Blue Nile</v>
          </cell>
          <cell r="C4977"/>
        </row>
        <row r="4978">
          <cell r="B4978" t="str">
            <v>Ash Shamālīyah</v>
          </cell>
          <cell r="C4978"/>
        </row>
        <row r="4979">
          <cell r="B4979" t="str">
            <v>Northern</v>
          </cell>
          <cell r="C4979"/>
        </row>
        <row r="4980">
          <cell r="B4980" t="str">
            <v>Nahr an Nīl</v>
          </cell>
          <cell r="C4980"/>
        </row>
        <row r="4981">
          <cell r="B4981" t="str">
            <v>River Nile</v>
          </cell>
          <cell r="C4981"/>
        </row>
        <row r="4982">
          <cell r="B4982" t="str">
            <v>An Nīl al Abyaḑ</v>
          </cell>
          <cell r="C4982"/>
        </row>
        <row r="4983">
          <cell r="B4983" t="str">
            <v>White Nile</v>
          </cell>
          <cell r="C4983"/>
        </row>
        <row r="4984">
          <cell r="B4984" t="str">
            <v>Al Baḩr al Aḩmar</v>
          </cell>
          <cell r="C4984"/>
        </row>
        <row r="4985">
          <cell r="B4985" t="str">
            <v>Red Sea</v>
          </cell>
          <cell r="C4985"/>
        </row>
        <row r="4986">
          <cell r="B4986" t="str">
            <v>Sinnār</v>
          </cell>
          <cell r="C4986"/>
        </row>
        <row r="4987">
          <cell r="B4987" t="str">
            <v>Sennar</v>
          </cell>
          <cell r="C4987"/>
        </row>
        <row r="4988">
          <cell r="B4988" t="str">
            <v>Stockholms län [SE-01]</v>
          </cell>
          <cell r="C4988"/>
        </row>
        <row r="4989">
          <cell r="B4989" t="str">
            <v>Västerbottens län [SE-24]</v>
          </cell>
          <cell r="C4989"/>
        </row>
        <row r="4990">
          <cell r="B4990" t="str">
            <v>Norrbottens län [SE-25]</v>
          </cell>
          <cell r="C4990"/>
        </row>
        <row r="4991">
          <cell r="B4991" t="str">
            <v>Uppsala län [SE-03]</v>
          </cell>
          <cell r="C4991"/>
        </row>
        <row r="4992">
          <cell r="B4992" t="str">
            <v>Södermanlands län [SE-04]</v>
          </cell>
          <cell r="C4992"/>
        </row>
        <row r="4993">
          <cell r="B4993" t="str">
            <v>Östergötlands län [SE-05]</v>
          </cell>
          <cell r="C4993"/>
        </row>
        <row r="4994">
          <cell r="B4994" t="str">
            <v>Jönköpings län [SE-06]</v>
          </cell>
          <cell r="C4994"/>
        </row>
        <row r="4995">
          <cell r="B4995" t="str">
            <v>Kronobergs län [SE-07]</v>
          </cell>
          <cell r="C4995"/>
        </row>
        <row r="4996">
          <cell r="B4996" t="str">
            <v>Kalmar län [SE-08]</v>
          </cell>
          <cell r="C4996"/>
        </row>
        <row r="4997">
          <cell r="B4997" t="str">
            <v>Gotlands län [SE-09]</v>
          </cell>
          <cell r="C4997"/>
        </row>
        <row r="4998">
          <cell r="B4998" t="str">
            <v>Blekinge län [SE-10]</v>
          </cell>
          <cell r="C4998"/>
        </row>
        <row r="4999">
          <cell r="B4999" t="str">
            <v>Skåne län [SE-12]</v>
          </cell>
          <cell r="C4999"/>
        </row>
        <row r="5000">
          <cell r="B5000" t="str">
            <v>Hallands län [SE-13]</v>
          </cell>
          <cell r="C5000"/>
        </row>
        <row r="5001">
          <cell r="B5001" t="str">
            <v>Västra Götalands län [SE-14]</v>
          </cell>
          <cell r="C5001"/>
        </row>
        <row r="5002">
          <cell r="B5002" t="str">
            <v>Värmlands län [SE-17]</v>
          </cell>
          <cell r="C5002"/>
        </row>
        <row r="5003">
          <cell r="B5003" t="str">
            <v>Örebro län [SE-18]</v>
          </cell>
          <cell r="C5003"/>
        </row>
        <row r="5004">
          <cell r="B5004" t="str">
            <v>Västmanlands län [SE-19]</v>
          </cell>
          <cell r="C5004"/>
        </row>
        <row r="5005">
          <cell r="B5005" t="str">
            <v>Dalarnas län [SE-20]</v>
          </cell>
          <cell r="C5005"/>
        </row>
        <row r="5006">
          <cell r="B5006" t="str">
            <v>Gävleborgs län [SE-21]</v>
          </cell>
          <cell r="C5006"/>
        </row>
        <row r="5007">
          <cell r="B5007" t="str">
            <v>Västernorrlands län [SE-22]</v>
          </cell>
          <cell r="C5007"/>
        </row>
        <row r="5008">
          <cell r="B5008" t="str">
            <v>Jämtlands län [SE-23]</v>
          </cell>
          <cell r="C5008"/>
        </row>
        <row r="5009">
          <cell r="B5009" t="str">
            <v>Central Singapore</v>
          </cell>
          <cell r="C5009"/>
        </row>
        <row r="5010">
          <cell r="B5010" t="str">
            <v>North East</v>
          </cell>
          <cell r="C5010"/>
        </row>
        <row r="5011">
          <cell r="B5011" t="str">
            <v>North West</v>
          </cell>
          <cell r="C5011"/>
        </row>
        <row r="5012">
          <cell r="B5012" t="str">
            <v>South East</v>
          </cell>
          <cell r="C5012"/>
        </row>
        <row r="5013">
          <cell r="B5013" t="str">
            <v>South West</v>
          </cell>
          <cell r="C5013"/>
        </row>
        <row r="5014">
          <cell r="B5014" t="str">
            <v>Ascension</v>
          </cell>
          <cell r="C5014"/>
        </row>
        <row r="5015">
          <cell r="B5015" t="str">
            <v>Saint Helena</v>
          </cell>
          <cell r="C5015"/>
        </row>
        <row r="5016">
          <cell r="B5016" t="str">
            <v>Tristan da Cunha</v>
          </cell>
          <cell r="C5016"/>
        </row>
        <row r="5017">
          <cell r="B5017" t="str">
            <v>Ajdovščina</v>
          </cell>
          <cell r="C5017"/>
        </row>
        <row r="5018">
          <cell r="B5018" t="str">
            <v>Beltinci</v>
          </cell>
          <cell r="C5018"/>
        </row>
        <row r="5019">
          <cell r="B5019" t="str">
            <v>Bled</v>
          </cell>
          <cell r="C5019"/>
        </row>
        <row r="5020">
          <cell r="B5020" t="str">
            <v>Bohinj</v>
          </cell>
          <cell r="C5020"/>
        </row>
        <row r="5021">
          <cell r="B5021" t="str">
            <v>Borovnica</v>
          </cell>
          <cell r="C5021"/>
        </row>
        <row r="5022">
          <cell r="B5022" t="str">
            <v>Bovec</v>
          </cell>
          <cell r="C5022"/>
        </row>
        <row r="5023">
          <cell r="B5023" t="str">
            <v>Brda</v>
          </cell>
          <cell r="C5023"/>
        </row>
        <row r="5024">
          <cell r="B5024" t="str">
            <v>Brezovica</v>
          </cell>
          <cell r="C5024"/>
        </row>
        <row r="5025">
          <cell r="B5025" t="str">
            <v>Brežice</v>
          </cell>
          <cell r="C5025"/>
        </row>
        <row r="5026">
          <cell r="B5026" t="str">
            <v>Tišina</v>
          </cell>
          <cell r="C5026"/>
        </row>
        <row r="5027">
          <cell r="B5027" t="str">
            <v>Celje</v>
          </cell>
          <cell r="C5027"/>
        </row>
        <row r="5028">
          <cell r="B5028" t="str">
            <v>Cerklje na Gorenjskem</v>
          </cell>
          <cell r="C5028"/>
        </row>
        <row r="5029">
          <cell r="B5029" t="str">
            <v>Cerknica</v>
          </cell>
          <cell r="C5029"/>
        </row>
        <row r="5030">
          <cell r="B5030" t="str">
            <v>Cerkno</v>
          </cell>
          <cell r="C5030"/>
        </row>
        <row r="5031">
          <cell r="B5031" t="str">
            <v>Črenšovci</v>
          </cell>
          <cell r="C5031"/>
        </row>
        <row r="5032">
          <cell r="B5032" t="str">
            <v>Črna na Koroškem</v>
          </cell>
          <cell r="C5032"/>
        </row>
        <row r="5033">
          <cell r="B5033" t="str">
            <v>Črnomelj</v>
          </cell>
          <cell r="C5033"/>
        </row>
        <row r="5034">
          <cell r="B5034" t="str">
            <v>Destrnik</v>
          </cell>
          <cell r="C5034"/>
        </row>
        <row r="5035">
          <cell r="B5035" t="str">
            <v>Divača</v>
          </cell>
          <cell r="C5035"/>
        </row>
        <row r="5036">
          <cell r="B5036" t="str">
            <v>Dobrepolje</v>
          </cell>
          <cell r="C5036"/>
        </row>
        <row r="5037">
          <cell r="B5037" t="str">
            <v>Dobrova-Polhov Gradec</v>
          </cell>
          <cell r="C5037"/>
        </row>
        <row r="5038">
          <cell r="B5038" t="str">
            <v>Dol pri Ljubljani</v>
          </cell>
          <cell r="C5038"/>
        </row>
        <row r="5039">
          <cell r="B5039" t="str">
            <v>Domžale</v>
          </cell>
          <cell r="C5039"/>
        </row>
        <row r="5040">
          <cell r="B5040" t="str">
            <v>Dornava</v>
          </cell>
          <cell r="C5040"/>
        </row>
        <row r="5041">
          <cell r="B5041" t="str">
            <v>Dravograd</v>
          </cell>
          <cell r="C5041"/>
        </row>
        <row r="5042">
          <cell r="B5042" t="str">
            <v>Duplek</v>
          </cell>
          <cell r="C5042"/>
        </row>
        <row r="5043">
          <cell r="B5043" t="str">
            <v>Gorenja vas-Poljane</v>
          </cell>
          <cell r="C5043"/>
        </row>
        <row r="5044">
          <cell r="B5044" t="str">
            <v>Gorišnica</v>
          </cell>
          <cell r="C5044"/>
        </row>
        <row r="5045">
          <cell r="B5045" t="str">
            <v>Gornja Radgona</v>
          </cell>
          <cell r="C5045"/>
        </row>
        <row r="5046">
          <cell r="B5046" t="str">
            <v>Gornji Grad</v>
          </cell>
          <cell r="C5046"/>
        </row>
        <row r="5047">
          <cell r="B5047" t="str">
            <v>Gornji Petrovci</v>
          </cell>
          <cell r="C5047"/>
        </row>
        <row r="5048">
          <cell r="B5048" t="str">
            <v>Grosuplje</v>
          </cell>
          <cell r="C5048"/>
        </row>
        <row r="5049">
          <cell r="B5049" t="str">
            <v>Šalovci</v>
          </cell>
          <cell r="C5049"/>
        </row>
        <row r="5050">
          <cell r="B5050" t="str">
            <v>Hrastnik</v>
          </cell>
          <cell r="C5050"/>
        </row>
        <row r="5051">
          <cell r="B5051" t="str">
            <v>Hrpelje-Kozina</v>
          </cell>
          <cell r="C5051"/>
        </row>
        <row r="5052">
          <cell r="B5052" t="str">
            <v>Idrija</v>
          </cell>
          <cell r="C5052"/>
        </row>
        <row r="5053">
          <cell r="B5053" t="str">
            <v>Ig</v>
          </cell>
          <cell r="C5053"/>
        </row>
        <row r="5054">
          <cell r="B5054" t="str">
            <v>Ilirska Bistrica</v>
          </cell>
          <cell r="C5054"/>
        </row>
        <row r="5055">
          <cell r="B5055" t="str">
            <v>Ivančna Gorica</v>
          </cell>
          <cell r="C5055"/>
        </row>
        <row r="5056">
          <cell r="B5056" t="str">
            <v>Izola</v>
          </cell>
          <cell r="C5056"/>
        </row>
        <row r="5057">
          <cell r="B5057" t="str">
            <v>Jesenice</v>
          </cell>
          <cell r="C5057"/>
        </row>
        <row r="5058">
          <cell r="B5058" t="str">
            <v>Juršinci</v>
          </cell>
          <cell r="C5058"/>
        </row>
        <row r="5059">
          <cell r="B5059" t="str">
            <v>Kamnik</v>
          </cell>
          <cell r="C5059"/>
        </row>
        <row r="5060">
          <cell r="B5060" t="str">
            <v>Kanal</v>
          </cell>
          <cell r="C5060"/>
        </row>
        <row r="5061">
          <cell r="B5061" t="str">
            <v>Kidričevo</v>
          </cell>
          <cell r="C5061"/>
        </row>
        <row r="5062">
          <cell r="B5062" t="str">
            <v>Kobarid</v>
          </cell>
          <cell r="C5062"/>
        </row>
        <row r="5063">
          <cell r="B5063" t="str">
            <v>Kobilje</v>
          </cell>
          <cell r="C5063"/>
        </row>
        <row r="5064">
          <cell r="B5064" t="str">
            <v>Kočevje</v>
          </cell>
          <cell r="C5064"/>
        </row>
        <row r="5065">
          <cell r="B5065" t="str">
            <v>Komen</v>
          </cell>
          <cell r="C5065"/>
        </row>
        <row r="5066">
          <cell r="B5066" t="str">
            <v>Koper</v>
          </cell>
          <cell r="C5066"/>
        </row>
        <row r="5067">
          <cell r="B5067" t="str">
            <v>Kozje</v>
          </cell>
          <cell r="C5067"/>
        </row>
        <row r="5068">
          <cell r="B5068" t="str">
            <v>Kranj</v>
          </cell>
          <cell r="C5068"/>
        </row>
        <row r="5069">
          <cell r="B5069" t="str">
            <v>Kranjska Gora</v>
          </cell>
          <cell r="C5069"/>
        </row>
        <row r="5070">
          <cell r="B5070" t="str">
            <v>Krško</v>
          </cell>
          <cell r="C5070"/>
        </row>
        <row r="5071">
          <cell r="B5071" t="str">
            <v>Kungota</v>
          </cell>
          <cell r="C5071"/>
        </row>
        <row r="5072">
          <cell r="B5072" t="str">
            <v>Kuzma</v>
          </cell>
          <cell r="C5072"/>
        </row>
        <row r="5073">
          <cell r="B5073" t="str">
            <v>Laško</v>
          </cell>
          <cell r="C5073"/>
        </row>
        <row r="5074">
          <cell r="B5074" t="str">
            <v>Lenart</v>
          </cell>
          <cell r="C5074"/>
        </row>
        <row r="5075">
          <cell r="B5075" t="str">
            <v>Lendava</v>
          </cell>
          <cell r="C5075"/>
        </row>
        <row r="5076">
          <cell r="B5076" t="str">
            <v>Litija</v>
          </cell>
          <cell r="C5076"/>
        </row>
        <row r="5077">
          <cell r="B5077" t="str">
            <v>Ljubljana</v>
          </cell>
          <cell r="C5077"/>
        </row>
        <row r="5078">
          <cell r="B5078" t="str">
            <v>Ljubno</v>
          </cell>
          <cell r="C5078"/>
        </row>
        <row r="5079">
          <cell r="B5079" t="str">
            <v>Ljutomer</v>
          </cell>
          <cell r="C5079"/>
        </row>
        <row r="5080">
          <cell r="B5080" t="str">
            <v>Logatec</v>
          </cell>
          <cell r="C5080"/>
        </row>
        <row r="5081">
          <cell r="B5081" t="str">
            <v>Loška Dolina</v>
          </cell>
          <cell r="C5081"/>
        </row>
        <row r="5082">
          <cell r="B5082" t="str">
            <v>Loški Potok</v>
          </cell>
          <cell r="C5082"/>
        </row>
        <row r="5083">
          <cell r="B5083" t="str">
            <v>Luče</v>
          </cell>
          <cell r="C5083"/>
        </row>
        <row r="5084">
          <cell r="B5084" t="str">
            <v>Lukovica</v>
          </cell>
          <cell r="C5084"/>
        </row>
        <row r="5085">
          <cell r="B5085" t="str">
            <v>Majšperk</v>
          </cell>
          <cell r="C5085"/>
        </row>
        <row r="5086">
          <cell r="B5086" t="str">
            <v>Maribor</v>
          </cell>
          <cell r="C5086"/>
        </row>
        <row r="5087">
          <cell r="B5087" t="str">
            <v>Medvode</v>
          </cell>
          <cell r="C5087"/>
        </row>
        <row r="5088">
          <cell r="B5088" t="str">
            <v>Mengeš</v>
          </cell>
          <cell r="C5088"/>
        </row>
        <row r="5089">
          <cell r="B5089" t="str">
            <v>Metlika</v>
          </cell>
          <cell r="C5089"/>
        </row>
        <row r="5090">
          <cell r="B5090" t="str">
            <v>Mežica</v>
          </cell>
          <cell r="C5090"/>
        </row>
        <row r="5091">
          <cell r="B5091" t="str">
            <v>Miren-Kostanjevica</v>
          </cell>
          <cell r="C5091"/>
        </row>
        <row r="5092">
          <cell r="B5092" t="str">
            <v>Mislinja</v>
          </cell>
          <cell r="C5092"/>
        </row>
        <row r="5093">
          <cell r="B5093" t="str">
            <v>Moravče</v>
          </cell>
          <cell r="C5093"/>
        </row>
        <row r="5094">
          <cell r="B5094" t="str">
            <v>Moravske Toplice</v>
          </cell>
          <cell r="C5094"/>
        </row>
        <row r="5095">
          <cell r="B5095" t="str">
            <v>Mozirje</v>
          </cell>
          <cell r="C5095"/>
        </row>
        <row r="5096">
          <cell r="B5096" t="str">
            <v>Murska Sobota</v>
          </cell>
          <cell r="C5096"/>
        </row>
        <row r="5097">
          <cell r="B5097" t="str">
            <v>Muta</v>
          </cell>
          <cell r="C5097"/>
        </row>
        <row r="5098">
          <cell r="B5098" t="str">
            <v>Naklo</v>
          </cell>
          <cell r="C5098"/>
        </row>
        <row r="5099">
          <cell r="B5099" t="str">
            <v>Nazarje</v>
          </cell>
          <cell r="C5099"/>
        </row>
        <row r="5100">
          <cell r="B5100" t="str">
            <v>Nova Gorica</v>
          </cell>
          <cell r="C5100"/>
        </row>
        <row r="5101">
          <cell r="B5101" t="str">
            <v>Novo Mesto</v>
          </cell>
          <cell r="C5101"/>
        </row>
        <row r="5102">
          <cell r="B5102" t="str">
            <v>Odranci</v>
          </cell>
          <cell r="C5102"/>
        </row>
        <row r="5103">
          <cell r="B5103" t="str">
            <v>Ormož</v>
          </cell>
          <cell r="C5103"/>
        </row>
        <row r="5104">
          <cell r="B5104" t="str">
            <v>Osilnica</v>
          </cell>
          <cell r="C5104"/>
        </row>
        <row r="5105">
          <cell r="B5105" t="str">
            <v>Pesnica</v>
          </cell>
          <cell r="C5105"/>
        </row>
        <row r="5106">
          <cell r="B5106" t="str">
            <v>Piran</v>
          </cell>
          <cell r="C5106"/>
        </row>
        <row r="5107">
          <cell r="B5107" t="str">
            <v>Pivka</v>
          </cell>
          <cell r="C5107"/>
        </row>
        <row r="5108">
          <cell r="B5108" t="str">
            <v>Podčetrtek</v>
          </cell>
          <cell r="C5108"/>
        </row>
        <row r="5109">
          <cell r="B5109" t="str">
            <v>Podvelka</v>
          </cell>
          <cell r="C5109"/>
        </row>
        <row r="5110">
          <cell r="B5110" t="str">
            <v>Postojna</v>
          </cell>
          <cell r="C5110"/>
        </row>
        <row r="5111">
          <cell r="B5111" t="str">
            <v>Preddvor</v>
          </cell>
          <cell r="C5111"/>
        </row>
        <row r="5112">
          <cell r="B5112" t="str">
            <v>Ptuj</v>
          </cell>
          <cell r="C5112"/>
        </row>
        <row r="5113">
          <cell r="B5113" t="str">
            <v>Puconci</v>
          </cell>
          <cell r="C5113"/>
        </row>
        <row r="5114">
          <cell r="B5114" t="str">
            <v>Rače-Fram</v>
          </cell>
          <cell r="C5114"/>
        </row>
        <row r="5115">
          <cell r="B5115" t="str">
            <v>Radeče</v>
          </cell>
          <cell r="C5115"/>
        </row>
        <row r="5116">
          <cell r="B5116" t="str">
            <v>Radenci</v>
          </cell>
          <cell r="C5116"/>
        </row>
        <row r="5117">
          <cell r="B5117" t="str">
            <v>Radlje ob Dravi</v>
          </cell>
          <cell r="C5117"/>
        </row>
        <row r="5118">
          <cell r="B5118" t="str">
            <v>Radovljica</v>
          </cell>
          <cell r="C5118"/>
        </row>
        <row r="5119">
          <cell r="B5119" t="str">
            <v>Ravne na Koroškem</v>
          </cell>
          <cell r="C5119"/>
        </row>
        <row r="5120">
          <cell r="B5120" t="str">
            <v>Ribnica</v>
          </cell>
          <cell r="C5120"/>
        </row>
        <row r="5121">
          <cell r="B5121" t="str">
            <v>Rogašovci</v>
          </cell>
          <cell r="C5121"/>
        </row>
        <row r="5122">
          <cell r="B5122" t="str">
            <v>Rogaška Slatina</v>
          </cell>
          <cell r="C5122"/>
        </row>
        <row r="5123">
          <cell r="B5123" t="str">
            <v>Rogatec</v>
          </cell>
          <cell r="C5123"/>
        </row>
        <row r="5124">
          <cell r="B5124" t="str">
            <v>Ruše</v>
          </cell>
          <cell r="C5124"/>
        </row>
        <row r="5125">
          <cell r="B5125" t="str">
            <v>Semič</v>
          </cell>
          <cell r="C5125"/>
        </row>
        <row r="5126">
          <cell r="B5126" t="str">
            <v>Sevnica</v>
          </cell>
          <cell r="C5126"/>
        </row>
        <row r="5127">
          <cell r="B5127" t="str">
            <v>Sežana</v>
          </cell>
          <cell r="C5127"/>
        </row>
        <row r="5128">
          <cell r="B5128" t="str">
            <v>Slovenj Gradec</v>
          </cell>
          <cell r="C5128"/>
        </row>
        <row r="5129">
          <cell r="B5129" t="str">
            <v>Slovenska Bistrica</v>
          </cell>
          <cell r="C5129"/>
        </row>
        <row r="5130">
          <cell r="B5130" t="str">
            <v>Slovenske Konjice</v>
          </cell>
          <cell r="C5130"/>
        </row>
        <row r="5131">
          <cell r="B5131" t="str">
            <v>Starše</v>
          </cell>
          <cell r="C5131"/>
        </row>
        <row r="5132">
          <cell r="B5132" t="str">
            <v>Sveti Jurij</v>
          </cell>
          <cell r="C5132"/>
        </row>
        <row r="5133">
          <cell r="B5133" t="str">
            <v>Šenčur</v>
          </cell>
          <cell r="C5133"/>
        </row>
        <row r="5134">
          <cell r="B5134" t="str">
            <v>Šentilj</v>
          </cell>
          <cell r="C5134"/>
        </row>
        <row r="5135">
          <cell r="B5135" t="str">
            <v>Šentjernej</v>
          </cell>
          <cell r="C5135"/>
        </row>
        <row r="5136">
          <cell r="B5136" t="str">
            <v>Šentjur</v>
          </cell>
          <cell r="C5136"/>
        </row>
        <row r="5137">
          <cell r="B5137" t="str">
            <v>Škocjan</v>
          </cell>
          <cell r="C5137"/>
        </row>
        <row r="5138">
          <cell r="B5138" t="str">
            <v>Škofja Loka</v>
          </cell>
          <cell r="C5138"/>
        </row>
        <row r="5139">
          <cell r="B5139" t="str">
            <v>Škofljica</v>
          </cell>
          <cell r="C5139"/>
        </row>
        <row r="5140">
          <cell r="B5140" t="str">
            <v>Šmarje pri Jelšah</v>
          </cell>
          <cell r="C5140"/>
        </row>
        <row r="5141">
          <cell r="B5141" t="str">
            <v>Šmartno ob Paki</v>
          </cell>
          <cell r="C5141"/>
        </row>
        <row r="5142">
          <cell r="B5142" t="str">
            <v>Šoštanj</v>
          </cell>
          <cell r="C5142"/>
        </row>
        <row r="5143">
          <cell r="B5143" t="str">
            <v>Štore</v>
          </cell>
          <cell r="C5143"/>
        </row>
        <row r="5144">
          <cell r="B5144" t="str">
            <v>Tolmin</v>
          </cell>
          <cell r="C5144"/>
        </row>
        <row r="5145">
          <cell r="B5145" t="str">
            <v>Trbovlje</v>
          </cell>
          <cell r="C5145"/>
        </row>
        <row r="5146">
          <cell r="B5146" t="str">
            <v>Trebnje</v>
          </cell>
          <cell r="C5146"/>
        </row>
        <row r="5147">
          <cell r="B5147" t="str">
            <v>Tržič</v>
          </cell>
          <cell r="C5147"/>
        </row>
        <row r="5148">
          <cell r="B5148" t="str">
            <v>Turnišče</v>
          </cell>
          <cell r="C5148"/>
        </row>
        <row r="5149">
          <cell r="B5149" t="str">
            <v>Velenje</v>
          </cell>
          <cell r="C5149"/>
        </row>
        <row r="5150">
          <cell r="B5150" t="str">
            <v>Velike Lašče</v>
          </cell>
          <cell r="C5150"/>
        </row>
        <row r="5151">
          <cell r="B5151" t="str">
            <v>Videm</v>
          </cell>
          <cell r="C5151"/>
        </row>
        <row r="5152">
          <cell r="B5152" t="str">
            <v>Vipava</v>
          </cell>
          <cell r="C5152"/>
        </row>
        <row r="5153">
          <cell r="B5153" t="str">
            <v>Vitanje</v>
          </cell>
          <cell r="C5153"/>
        </row>
        <row r="5154">
          <cell r="B5154" t="str">
            <v>Vodice</v>
          </cell>
          <cell r="C5154"/>
        </row>
        <row r="5155">
          <cell r="B5155" t="str">
            <v>Vojnik</v>
          </cell>
          <cell r="C5155"/>
        </row>
        <row r="5156">
          <cell r="B5156" t="str">
            <v>Vrhnika</v>
          </cell>
          <cell r="C5156"/>
        </row>
        <row r="5157">
          <cell r="B5157" t="str">
            <v>Vuzenica</v>
          </cell>
          <cell r="C5157"/>
        </row>
        <row r="5158">
          <cell r="B5158" t="str">
            <v>Zagorje ob Savi</v>
          </cell>
          <cell r="C5158"/>
        </row>
        <row r="5159">
          <cell r="B5159" t="str">
            <v>Zavrč</v>
          </cell>
          <cell r="C5159"/>
        </row>
        <row r="5160">
          <cell r="B5160" t="str">
            <v>Zreče</v>
          </cell>
          <cell r="C5160"/>
        </row>
        <row r="5161">
          <cell r="B5161" t="str">
            <v>Železniki</v>
          </cell>
          <cell r="C5161"/>
        </row>
        <row r="5162">
          <cell r="B5162" t="str">
            <v>Žiri</v>
          </cell>
          <cell r="C5162"/>
        </row>
        <row r="5163">
          <cell r="B5163" t="str">
            <v>Benedikt</v>
          </cell>
          <cell r="C5163"/>
        </row>
        <row r="5164">
          <cell r="B5164" t="str">
            <v>Bistrica ob Sotli</v>
          </cell>
          <cell r="C5164"/>
        </row>
        <row r="5165">
          <cell r="B5165" t="str">
            <v>Bloke</v>
          </cell>
          <cell r="C5165"/>
        </row>
        <row r="5166">
          <cell r="B5166" t="str">
            <v>Braslovče</v>
          </cell>
          <cell r="C5166"/>
        </row>
        <row r="5167">
          <cell r="B5167" t="str">
            <v>Cankova</v>
          </cell>
          <cell r="C5167"/>
        </row>
        <row r="5168">
          <cell r="B5168" t="str">
            <v>Cerkvenjak</v>
          </cell>
          <cell r="C5168"/>
        </row>
        <row r="5169">
          <cell r="B5169" t="str">
            <v>Dobje</v>
          </cell>
          <cell r="C5169"/>
        </row>
        <row r="5170">
          <cell r="B5170" t="str">
            <v>Dobrna</v>
          </cell>
          <cell r="C5170"/>
        </row>
        <row r="5171">
          <cell r="B5171" t="str">
            <v>Dobrovnik</v>
          </cell>
          <cell r="C5171"/>
        </row>
        <row r="5172">
          <cell r="B5172" t="str">
            <v>Dolenjske Toplice</v>
          </cell>
          <cell r="C5172"/>
        </row>
        <row r="5173">
          <cell r="B5173" t="str">
            <v>Grad</v>
          </cell>
          <cell r="C5173"/>
        </row>
        <row r="5174">
          <cell r="B5174" t="str">
            <v>Hajdina</v>
          </cell>
          <cell r="C5174"/>
        </row>
        <row r="5175">
          <cell r="B5175" t="str">
            <v>Hoče-Slivnica</v>
          </cell>
          <cell r="C5175"/>
        </row>
        <row r="5176">
          <cell r="B5176" t="str">
            <v>Hodoš</v>
          </cell>
          <cell r="C5176"/>
        </row>
        <row r="5177">
          <cell r="B5177" t="str">
            <v>Horjul</v>
          </cell>
          <cell r="C5177"/>
        </row>
        <row r="5178">
          <cell r="B5178" t="str">
            <v>Jezersko</v>
          </cell>
          <cell r="C5178"/>
        </row>
        <row r="5179">
          <cell r="B5179" t="str">
            <v>Komenda</v>
          </cell>
          <cell r="C5179"/>
        </row>
        <row r="5180">
          <cell r="B5180" t="str">
            <v>Kostel</v>
          </cell>
          <cell r="C5180"/>
        </row>
        <row r="5181">
          <cell r="B5181" t="str">
            <v>Križevci</v>
          </cell>
          <cell r="C5181"/>
        </row>
        <row r="5182">
          <cell r="B5182" t="str">
            <v>Lovrenc na Pohorju</v>
          </cell>
          <cell r="C5182"/>
        </row>
        <row r="5183">
          <cell r="B5183" t="str">
            <v>Markovci</v>
          </cell>
          <cell r="C5183"/>
        </row>
        <row r="5184">
          <cell r="B5184" t="str">
            <v>Miklavž na Dravskem Polju</v>
          </cell>
          <cell r="C5184"/>
        </row>
        <row r="5185">
          <cell r="B5185" t="str">
            <v>Mirna Peč</v>
          </cell>
          <cell r="C5185"/>
        </row>
        <row r="5186">
          <cell r="B5186" t="str">
            <v>Oplotnica</v>
          </cell>
          <cell r="C5186"/>
        </row>
        <row r="5187">
          <cell r="B5187" t="str">
            <v>Podlehnik</v>
          </cell>
          <cell r="C5187"/>
        </row>
        <row r="5188">
          <cell r="B5188" t="str">
            <v>Polzela</v>
          </cell>
          <cell r="C5188"/>
        </row>
        <row r="5189">
          <cell r="B5189" t="str">
            <v>Prebold</v>
          </cell>
          <cell r="C5189"/>
        </row>
        <row r="5190">
          <cell r="B5190" t="str">
            <v>Prevalje</v>
          </cell>
          <cell r="C5190"/>
        </row>
        <row r="5191">
          <cell r="B5191" t="str">
            <v>Razkrižje</v>
          </cell>
          <cell r="C5191"/>
        </row>
        <row r="5192">
          <cell r="B5192" t="str">
            <v>Ribnica na Pohorju</v>
          </cell>
          <cell r="C5192"/>
        </row>
        <row r="5193">
          <cell r="B5193" t="str">
            <v>Selnica ob Dravi</v>
          </cell>
          <cell r="C5193"/>
        </row>
        <row r="5194">
          <cell r="B5194" t="str">
            <v>Sodražica</v>
          </cell>
          <cell r="C5194"/>
        </row>
        <row r="5195">
          <cell r="B5195" t="str">
            <v>Solčava</v>
          </cell>
          <cell r="C5195"/>
        </row>
        <row r="5196">
          <cell r="B5196" t="str">
            <v>Sveta Ana</v>
          </cell>
          <cell r="C5196"/>
        </row>
        <row r="5197">
          <cell r="B5197" t="str">
            <v>Sveti Andraž v Slovenskih Goricah</v>
          </cell>
          <cell r="C5197"/>
        </row>
        <row r="5198">
          <cell r="B5198" t="str">
            <v>Šempeter-Vrtojba</v>
          </cell>
          <cell r="C5198"/>
        </row>
        <row r="5199">
          <cell r="B5199" t="str">
            <v>Tabor</v>
          </cell>
          <cell r="C5199"/>
        </row>
        <row r="5200">
          <cell r="B5200" t="str">
            <v>Trnovska Vas</v>
          </cell>
          <cell r="C5200"/>
        </row>
        <row r="5201">
          <cell r="B5201" t="str">
            <v>Trzin</v>
          </cell>
          <cell r="C5201"/>
        </row>
        <row r="5202">
          <cell r="B5202" t="str">
            <v>Velika Polana</v>
          </cell>
          <cell r="C5202"/>
        </row>
        <row r="5203">
          <cell r="B5203" t="str">
            <v>Veržej</v>
          </cell>
          <cell r="C5203"/>
        </row>
        <row r="5204">
          <cell r="B5204" t="str">
            <v>Vransko</v>
          </cell>
          <cell r="C5204"/>
        </row>
        <row r="5205">
          <cell r="B5205" t="str">
            <v>Žalec</v>
          </cell>
          <cell r="C5205"/>
        </row>
        <row r="5206">
          <cell r="B5206" t="str">
            <v>Žetale</v>
          </cell>
          <cell r="C5206"/>
        </row>
        <row r="5207">
          <cell r="B5207" t="str">
            <v>Žirovnica</v>
          </cell>
          <cell r="C5207"/>
        </row>
        <row r="5208">
          <cell r="B5208" t="str">
            <v>Žužemberk</v>
          </cell>
          <cell r="C5208"/>
        </row>
        <row r="5209">
          <cell r="B5209" t="str">
            <v>Šmartno pri Litiji</v>
          </cell>
          <cell r="C5209"/>
        </row>
        <row r="5210">
          <cell r="B5210" t="str">
            <v>Apače</v>
          </cell>
          <cell r="C5210"/>
        </row>
        <row r="5211">
          <cell r="B5211" t="str">
            <v>Cirkulane</v>
          </cell>
          <cell r="C5211"/>
        </row>
        <row r="5212">
          <cell r="B5212" t="str">
            <v>Kosanjevica na Krki</v>
          </cell>
          <cell r="C5212"/>
        </row>
        <row r="5213">
          <cell r="B5213" t="str">
            <v>Makole</v>
          </cell>
          <cell r="C5213"/>
        </row>
        <row r="5214">
          <cell r="B5214" t="str">
            <v>Mokronog-Trebelno</v>
          </cell>
          <cell r="C5214"/>
        </row>
        <row r="5215">
          <cell r="B5215" t="str">
            <v>Poljčane</v>
          </cell>
          <cell r="C5215"/>
        </row>
        <row r="5216">
          <cell r="B5216" t="str">
            <v>Renče-Vogrsko</v>
          </cell>
          <cell r="C5216"/>
        </row>
        <row r="5217">
          <cell r="B5217" t="str">
            <v>Središče ob Dravi</v>
          </cell>
          <cell r="C5217"/>
        </row>
        <row r="5218">
          <cell r="B5218" t="str">
            <v>Straža</v>
          </cell>
          <cell r="C5218"/>
        </row>
        <row r="5219">
          <cell r="B5219" t="str">
            <v>Sveta Trojica v Slovenskih Goricah</v>
          </cell>
          <cell r="C5219"/>
        </row>
        <row r="5220">
          <cell r="B5220" t="str">
            <v>Sveti Tomaž</v>
          </cell>
          <cell r="C5220"/>
        </row>
        <row r="5221">
          <cell r="B5221" t="str">
            <v>Šmarješke Toplice</v>
          </cell>
          <cell r="C5221"/>
        </row>
        <row r="5222">
          <cell r="B5222" t="str">
            <v>Gorje</v>
          </cell>
          <cell r="C5222"/>
        </row>
        <row r="5223">
          <cell r="B5223" t="str">
            <v>Log-Dragomer</v>
          </cell>
          <cell r="C5223"/>
        </row>
        <row r="5224">
          <cell r="B5224" t="str">
            <v>Rečica ob Savinji</v>
          </cell>
          <cell r="C5224"/>
        </row>
        <row r="5225">
          <cell r="B5225" t="str">
            <v>Sveti Jurij v Slovenskih Goricah</v>
          </cell>
          <cell r="C5225"/>
        </row>
        <row r="5226">
          <cell r="B5226" t="str">
            <v>Šentrupert</v>
          </cell>
          <cell r="C5226"/>
        </row>
        <row r="5227">
          <cell r="B5227" t="str">
            <v>Mirna</v>
          </cell>
          <cell r="C5227"/>
        </row>
        <row r="5228">
          <cell r="B5228" t="str">
            <v>Ankaran</v>
          </cell>
          <cell r="C5228"/>
        </row>
        <row r="5229">
          <cell r="B5229" t="str">
            <v>Banskobystrický kraj</v>
          </cell>
          <cell r="C5229"/>
        </row>
        <row r="5230">
          <cell r="B5230" t="str">
            <v>Bratislavský kraj</v>
          </cell>
          <cell r="C5230"/>
        </row>
        <row r="5231">
          <cell r="B5231" t="str">
            <v>Košický kraj</v>
          </cell>
          <cell r="C5231"/>
        </row>
        <row r="5232">
          <cell r="B5232" t="str">
            <v>Nitriansky kraj</v>
          </cell>
          <cell r="C5232"/>
        </row>
        <row r="5233">
          <cell r="B5233" t="str">
            <v>Prešovský kraj</v>
          </cell>
          <cell r="C5233"/>
        </row>
        <row r="5234">
          <cell r="B5234" t="str">
            <v>Trnavský kraj</v>
          </cell>
          <cell r="C5234"/>
        </row>
        <row r="5235">
          <cell r="B5235" t="str">
            <v>Trenčiansky kraj</v>
          </cell>
          <cell r="C5235"/>
        </row>
        <row r="5236">
          <cell r="B5236" t="str">
            <v>Žilinský kraj</v>
          </cell>
          <cell r="C5236"/>
        </row>
        <row r="5237">
          <cell r="B5237" t="str">
            <v>Western Area (Freetown)</v>
          </cell>
          <cell r="C5237"/>
        </row>
        <row r="5238">
          <cell r="B5238" t="str">
            <v>Eastern</v>
          </cell>
          <cell r="C5238"/>
        </row>
        <row r="5239">
          <cell r="B5239" t="str">
            <v>Northern</v>
          </cell>
          <cell r="C5239"/>
        </row>
        <row r="5240">
          <cell r="B5240" t="str">
            <v>North Western</v>
          </cell>
          <cell r="C5240"/>
        </row>
        <row r="5241">
          <cell r="B5241" t="str">
            <v>Southern</v>
          </cell>
          <cell r="C5241"/>
        </row>
        <row r="5242">
          <cell r="B5242" t="str">
            <v>Acquaviva</v>
          </cell>
          <cell r="C5242"/>
        </row>
        <row r="5243">
          <cell r="B5243" t="str">
            <v>Chiesanuova</v>
          </cell>
          <cell r="C5243"/>
        </row>
        <row r="5244">
          <cell r="B5244" t="str">
            <v>Domagnano</v>
          </cell>
          <cell r="C5244"/>
        </row>
        <row r="5245">
          <cell r="B5245" t="str">
            <v>Faetano</v>
          </cell>
          <cell r="C5245"/>
        </row>
        <row r="5246">
          <cell r="B5246" t="str">
            <v>Fiorentino</v>
          </cell>
          <cell r="C5246"/>
        </row>
        <row r="5247">
          <cell r="B5247" t="str">
            <v>Borgo Maggiore</v>
          </cell>
          <cell r="C5247"/>
        </row>
        <row r="5248">
          <cell r="B5248" t="str">
            <v>San Marino</v>
          </cell>
          <cell r="C5248"/>
        </row>
        <row r="5249">
          <cell r="B5249" t="str">
            <v>Montegiardino</v>
          </cell>
          <cell r="C5249"/>
        </row>
        <row r="5250">
          <cell r="B5250" t="str">
            <v>Serravalle</v>
          </cell>
          <cell r="C5250"/>
        </row>
        <row r="5251">
          <cell r="B5251" t="str">
            <v>Diourbel</v>
          </cell>
          <cell r="C5251"/>
        </row>
        <row r="5252">
          <cell r="B5252" t="str">
            <v>Dakar</v>
          </cell>
          <cell r="C5252"/>
        </row>
        <row r="5253">
          <cell r="B5253" t="str">
            <v>Fatick</v>
          </cell>
          <cell r="C5253"/>
        </row>
        <row r="5254">
          <cell r="B5254" t="str">
            <v>Kaffrine</v>
          </cell>
          <cell r="C5254"/>
        </row>
        <row r="5255">
          <cell r="B5255" t="str">
            <v>Kolda</v>
          </cell>
          <cell r="C5255"/>
        </row>
        <row r="5256">
          <cell r="B5256" t="str">
            <v>Kédougou</v>
          </cell>
          <cell r="C5256"/>
        </row>
        <row r="5257">
          <cell r="B5257" t="str">
            <v>Kaolack</v>
          </cell>
          <cell r="C5257"/>
        </row>
        <row r="5258">
          <cell r="B5258" t="str">
            <v>Louga</v>
          </cell>
          <cell r="C5258"/>
        </row>
        <row r="5259">
          <cell r="B5259" t="str">
            <v>Matam</v>
          </cell>
          <cell r="C5259"/>
        </row>
        <row r="5260">
          <cell r="B5260" t="str">
            <v>Sédhiou</v>
          </cell>
          <cell r="C5260"/>
        </row>
        <row r="5261">
          <cell r="B5261" t="str">
            <v>Saint-Louis</v>
          </cell>
          <cell r="C5261"/>
        </row>
        <row r="5262">
          <cell r="B5262" t="str">
            <v>Tambacounda</v>
          </cell>
          <cell r="C5262"/>
        </row>
        <row r="5263">
          <cell r="B5263" t="str">
            <v>Thiès</v>
          </cell>
          <cell r="C5263"/>
        </row>
        <row r="5264">
          <cell r="B5264" t="str">
            <v>Ziguinchor</v>
          </cell>
          <cell r="C5264"/>
        </row>
        <row r="5265">
          <cell r="B5265" t="str">
            <v>Awdal</v>
          </cell>
          <cell r="C5265"/>
        </row>
        <row r="5266">
          <cell r="B5266" t="str">
            <v>Bakool</v>
          </cell>
          <cell r="C5266"/>
        </row>
        <row r="5267">
          <cell r="B5267" t="str">
            <v>Banaadir</v>
          </cell>
          <cell r="C5267"/>
        </row>
        <row r="5268">
          <cell r="B5268" t="str">
            <v>Bari</v>
          </cell>
          <cell r="C5268"/>
        </row>
        <row r="5269">
          <cell r="B5269" t="str">
            <v>Bay</v>
          </cell>
          <cell r="C5269"/>
        </row>
        <row r="5270">
          <cell r="B5270" t="str">
            <v>Galguduud</v>
          </cell>
          <cell r="C5270"/>
        </row>
        <row r="5271">
          <cell r="B5271" t="str">
            <v>Gedo</v>
          </cell>
          <cell r="C5271"/>
        </row>
        <row r="5272">
          <cell r="B5272" t="str">
            <v>Hiiraan</v>
          </cell>
          <cell r="C5272"/>
        </row>
        <row r="5273">
          <cell r="B5273" t="str">
            <v>Jubbada Dhexe</v>
          </cell>
          <cell r="C5273"/>
        </row>
        <row r="5274">
          <cell r="B5274" t="str">
            <v>Jubbada Hoose</v>
          </cell>
          <cell r="C5274"/>
        </row>
        <row r="5275">
          <cell r="B5275" t="str">
            <v>Mudug</v>
          </cell>
          <cell r="C5275"/>
        </row>
        <row r="5276">
          <cell r="B5276" t="str">
            <v>Nugaal</v>
          </cell>
          <cell r="C5276"/>
        </row>
        <row r="5277">
          <cell r="B5277" t="str">
            <v>Sanaag</v>
          </cell>
          <cell r="C5277"/>
        </row>
        <row r="5278">
          <cell r="B5278" t="str">
            <v>Shabeellaha Dhexe</v>
          </cell>
          <cell r="C5278"/>
        </row>
        <row r="5279">
          <cell r="B5279" t="str">
            <v>Shabeellaha Hoose</v>
          </cell>
          <cell r="C5279"/>
        </row>
        <row r="5280">
          <cell r="B5280" t="str">
            <v>Sool</v>
          </cell>
          <cell r="C5280"/>
        </row>
        <row r="5281">
          <cell r="B5281" t="str">
            <v>Togdheer</v>
          </cell>
          <cell r="C5281"/>
        </row>
        <row r="5282">
          <cell r="B5282" t="str">
            <v>Woqooyi Galbeed</v>
          </cell>
          <cell r="C5282"/>
        </row>
        <row r="5283">
          <cell r="B5283" t="str">
            <v>Brokopondo</v>
          </cell>
          <cell r="C5283"/>
        </row>
        <row r="5284">
          <cell r="B5284" t="str">
            <v>Commewijne</v>
          </cell>
          <cell r="C5284"/>
        </row>
        <row r="5285">
          <cell r="B5285" t="str">
            <v>Coronie</v>
          </cell>
          <cell r="C5285"/>
        </row>
        <row r="5286">
          <cell r="B5286" t="str">
            <v>Marowijne</v>
          </cell>
          <cell r="C5286"/>
        </row>
        <row r="5287">
          <cell r="B5287" t="str">
            <v>Nickerie</v>
          </cell>
          <cell r="C5287"/>
        </row>
        <row r="5288">
          <cell r="B5288" t="str">
            <v>Paramaribo</v>
          </cell>
          <cell r="C5288"/>
        </row>
        <row r="5289">
          <cell r="B5289" t="str">
            <v>Para</v>
          </cell>
          <cell r="C5289"/>
        </row>
        <row r="5290">
          <cell r="B5290" t="str">
            <v>Saramacca</v>
          </cell>
          <cell r="C5290"/>
        </row>
        <row r="5291">
          <cell r="B5291" t="str">
            <v>Sipaliwini</v>
          </cell>
          <cell r="C5291"/>
        </row>
        <row r="5292">
          <cell r="B5292" t="str">
            <v>Wanica</v>
          </cell>
          <cell r="C5292"/>
        </row>
        <row r="5293">
          <cell r="B5293" t="str">
            <v>Northern Bahr el Ghazal</v>
          </cell>
          <cell r="C5293"/>
        </row>
        <row r="5294">
          <cell r="B5294" t="str">
            <v>Western Bahr el  Ghazal</v>
          </cell>
          <cell r="C5294"/>
        </row>
        <row r="5295">
          <cell r="B5295" t="str">
            <v>Central Equatoria</v>
          </cell>
          <cell r="C5295"/>
        </row>
        <row r="5296">
          <cell r="B5296" t="str">
            <v>Eastern Equatoria</v>
          </cell>
          <cell r="C5296"/>
        </row>
        <row r="5297">
          <cell r="B5297" t="str">
            <v>Western Equatoria</v>
          </cell>
          <cell r="C5297"/>
        </row>
        <row r="5298">
          <cell r="B5298" t="str">
            <v>Jonglei</v>
          </cell>
          <cell r="C5298"/>
        </row>
        <row r="5299">
          <cell r="B5299" t="str">
            <v>Lakes</v>
          </cell>
          <cell r="C5299"/>
        </row>
        <row r="5300">
          <cell r="B5300" t="str">
            <v>Upper Nile</v>
          </cell>
          <cell r="C5300"/>
        </row>
        <row r="5301">
          <cell r="B5301" t="str">
            <v>Unity</v>
          </cell>
          <cell r="C5301"/>
        </row>
        <row r="5302">
          <cell r="B5302" t="str">
            <v>Warrap</v>
          </cell>
          <cell r="C5302"/>
        </row>
        <row r="5303">
          <cell r="B5303" t="str">
            <v>Príncipe</v>
          </cell>
          <cell r="C5303"/>
        </row>
        <row r="5304">
          <cell r="B5304" t="str">
            <v>São Tomé</v>
          </cell>
          <cell r="C5304"/>
        </row>
        <row r="5305">
          <cell r="B5305" t="str">
            <v>Ahuachapán</v>
          </cell>
          <cell r="C5305"/>
        </row>
        <row r="5306">
          <cell r="B5306" t="str">
            <v>Cabañas</v>
          </cell>
          <cell r="C5306"/>
        </row>
        <row r="5307">
          <cell r="B5307" t="str">
            <v>Chalatenango</v>
          </cell>
          <cell r="C5307"/>
        </row>
        <row r="5308">
          <cell r="B5308" t="str">
            <v>Cuscatlán</v>
          </cell>
          <cell r="C5308"/>
        </row>
        <row r="5309">
          <cell r="B5309" t="str">
            <v>La Libertad</v>
          </cell>
          <cell r="C5309"/>
        </row>
        <row r="5310">
          <cell r="B5310" t="str">
            <v>Morazán</v>
          </cell>
          <cell r="C5310"/>
        </row>
        <row r="5311">
          <cell r="B5311" t="str">
            <v>La Paz</v>
          </cell>
          <cell r="C5311"/>
        </row>
        <row r="5312">
          <cell r="B5312" t="str">
            <v>Santa Ana</v>
          </cell>
          <cell r="C5312"/>
        </row>
        <row r="5313">
          <cell r="B5313" t="str">
            <v>San Miguel</v>
          </cell>
          <cell r="C5313"/>
        </row>
        <row r="5314">
          <cell r="B5314" t="str">
            <v>Sonsonate</v>
          </cell>
          <cell r="C5314"/>
        </row>
        <row r="5315">
          <cell r="B5315" t="str">
            <v>San Salvador</v>
          </cell>
          <cell r="C5315"/>
        </row>
        <row r="5316">
          <cell r="B5316" t="str">
            <v>San Vicente</v>
          </cell>
          <cell r="C5316"/>
        </row>
        <row r="5317">
          <cell r="B5317" t="str">
            <v>La Unión</v>
          </cell>
          <cell r="C5317"/>
        </row>
        <row r="5318">
          <cell r="B5318" t="str">
            <v>Usulután</v>
          </cell>
          <cell r="C5318"/>
        </row>
        <row r="5319">
          <cell r="B5319" t="str">
            <v>Dimashq</v>
          </cell>
          <cell r="C5319"/>
        </row>
        <row r="5320">
          <cell r="B5320" t="str">
            <v>Dar'ā</v>
          </cell>
          <cell r="C5320"/>
        </row>
        <row r="5321">
          <cell r="B5321" t="str">
            <v>Dayr az Zawr</v>
          </cell>
          <cell r="C5321"/>
        </row>
        <row r="5322">
          <cell r="B5322" t="str">
            <v>Al Ḩasakah</v>
          </cell>
          <cell r="C5322"/>
        </row>
        <row r="5323">
          <cell r="B5323" t="str">
            <v>Ḩimş</v>
          </cell>
          <cell r="C5323"/>
        </row>
        <row r="5324">
          <cell r="B5324" t="str">
            <v>Ḩalab</v>
          </cell>
          <cell r="C5324"/>
        </row>
        <row r="5325">
          <cell r="B5325" t="str">
            <v>Ḩamāh</v>
          </cell>
          <cell r="C5325"/>
        </row>
        <row r="5326">
          <cell r="B5326" t="str">
            <v>Idlib</v>
          </cell>
          <cell r="C5326"/>
        </row>
        <row r="5327">
          <cell r="B5327" t="str">
            <v>Al Lādhiqīyah</v>
          </cell>
          <cell r="C5327"/>
        </row>
        <row r="5328">
          <cell r="B5328" t="str">
            <v>Al Qunayţirah</v>
          </cell>
          <cell r="C5328"/>
        </row>
        <row r="5329">
          <cell r="B5329" t="str">
            <v>Ar Raqqah</v>
          </cell>
          <cell r="C5329"/>
        </row>
        <row r="5330">
          <cell r="B5330" t="str">
            <v>Rīf Dimashq</v>
          </cell>
          <cell r="C5330"/>
        </row>
        <row r="5331">
          <cell r="B5331" t="str">
            <v>As Suwaydā'</v>
          </cell>
          <cell r="C5331"/>
        </row>
        <row r="5332">
          <cell r="B5332" t="str">
            <v>Ţarţūs</v>
          </cell>
          <cell r="C5332"/>
        </row>
        <row r="5333">
          <cell r="B5333" t="str">
            <v>Hhohho</v>
          </cell>
          <cell r="C5333"/>
        </row>
        <row r="5334">
          <cell r="B5334" t="str">
            <v>Hhohho</v>
          </cell>
          <cell r="C5334"/>
        </row>
        <row r="5335">
          <cell r="B5335" t="str">
            <v>Lubombo</v>
          </cell>
          <cell r="C5335"/>
        </row>
        <row r="5336">
          <cell r="B5336" t="str">
            <v>Lubombo</v>
          </cell>
          <cell r="C5336"/>
        </row>
        <row r="5337">
          <cell r="B5337" t="str">
            <v>Manzini</v>
          </cell>
          <cell r="C5337"/>
        </row>
        <row r="5338">
          <cell r="B5338" t="str">
            <v>Manzini</v>
          </cell>
          <cell r="C5338"/>
        </row>
        <row r="5339">
          <cell r="B5339" t="str">
            <v>Shiselweni</v>
          </cell>
          <cell r="C5339"/>
        </row>
        <row r="5340">
          <cell r="B5340" t="str">
            <v>Shiselweni</v>
          </cell>
          <cell r="C5340"/>
        </row>
        <row r="5341">
          <cell r="B5341" t="str">
            <v>Al Baţḩah</v>
          </cell>
          <cell r="C5341"/>
        </row>
        <row r="5342">
          <cell r="B5342" t="str">
            <v>Batha</v>
          </cell>
          <cell r="C5342"/>
        </row>
        <row r="5343">
          <cell r="B5343" t="str">
            <v>Baḩr al Ghazāl</v>
          </cell>
          <cell r="C5343"/>
        </row>
        <row r="5344">
          <cell r="B5344" t="str">
            <v>Bahr el Ghazal</v>
          </cell>
          <cell r="C5344"/>
        </row>
        <row r="5345">
          <cell r="B5345" t="str">
            <v>Būrkū</v>
          </cell>
          <cell r="C5345"/>
        </row>
        <row r="5346">
          <cell r="B5346" t="str">
            <v>Borkou</v>
          </cell>
          <cell r="C5346"/>
        </row>
        <row r="5347">
          <cell r="B5347" t="str">
            <v>Shārī Bāqirmī</v>
          </cell>
          <cell r="C5347"/>
        </row>
        <row r="5348">
          <cell r="B5348" t="str">
            <v>Chari-Baguirmi</v>
          </cell>
          <cell r="C5348"/>
        </row>
        <row r="5349">
          <cell r="B5349" t="str">
            <v>Ennedi-Est</v>
          </cell>
          <cell r="C5349"/>
        </row>
        <row r="5350">
          <cell r="B5350" t="str">
            <v>Ennedi-Ouest</v>
          </cell>
          <cell r="C5350"/>
        </row>
        <row r="5351">
          <cell r="B5351" t="str">
            <v>Qīrā</v>
          </cell>
          <cell r="C5351"/>
        </row>
        <row r="5352">
          <cell r="B5352" t="str">
            <v>Guéra</v>
          </cell>
          <cell r="C5352"/>
        </row>
        <row r="5353">
          <cell r="B5353" t="str">
            <v>Ḩajjar Lamīs</v>
          </cell>
          <cell r="C5353"/>
        </row>
        <row r="5354">
          <cell r="B5354" t="str">
            <v>Hadjer Lamis</v>
          </cell>
          <cell r="C5354"/>
        </row>
        <row r="5355">
          <cell r="B5355" t="str">
            <v>Kānim</v>
          </cell>
          <cell r="C5355"/>
        </row>
        <row r="5356">
          <cell r="B5356" t="str">
            <v>Kanem</v>
          </cell>
          <cell r="C5356"/>
        </row>
        <row r="5357">
          <cell r="B5357" t="str">
            <v>Al Buḩayrah</v>
          </cell>
          <cell r="C5357"/>
        </row>
        <row r="5358">
          <cell r="B5358" t="str">
            <v>Lac</v>
          </cell>
          <cell r="C5358"/>
        </row>
        <row r="5359">
          <cell r="B5359" t="str">
            <v>Lūqūn al Gharbī</v>
          </cell>
          <cell r="C5359"/>
        </row>
        <row r="5360">
          <cell r="B5360" t="str">
            <v>Logone-Occidental</v>
          </cell>
          <cell r="C5360"/>
        </row>
        <row r="5361">
          <cell r="B5361" t="str">
            <v>Lūqūn ash Sharqī</v>
          </cell>
          <cell r="C5361"/>
        </row>
        <row r="5362">
          <cell r="B5362" t="str">
            <v>Logone-Oriental</v>
          </cell>
          <cell r="C5362"/>
        </row>
        <row r="5363">
          <cell r="B5363" t="str">
            <v>Māndūl</v>
          </cell>
          <cell r="C5363"/>
        </row>
        <row r="5364">
          <cell r="B5364" t="str">
            <v>Mandoul</v>
          </cell>
          <cell r="C5364"/>
        </row>
        <row r="5365">
          <cell r="B5365" t="str">
            <v>Shārī al Awsaţ</v>
          </cell>
          <cell r="C5365"/>
        </row>
        <row r="5366">
          <cell r="B5366" t="str">
            <v>Moyen-Chari</v>
          </cell>
          <cell r="C5366"/>
        </row>
        <row r="5367">
          <cell r="B5367" t="str">
            <v>Māyū Kībbī ash Sharqī</v>
          </cell>
          <cell r="C5367"/>
        </row>
        <row r="5368">
          <cell r="B5368" t="str">
            <v>Mayo-Kebbi-Est</v>
          </cell>
          <cell r="C5368"/>
        </row>
        <row r="5369">
          <cell r="B5369" t="str">
            <v>Māyū Kībbī al Gharbī</v>
          </cell>
          <cell r="C5369"/>
        </row>
        <row r="5370">
          <cell r="B5370" t="str">
            <v>Mayo-Kebbi-Ouest</v>
          </cell>
          <cell r="C5370"/>
        </row>
        <row r="5371">
          <cell r="B5371" t="str">
            <v>Madīnat Injamīnā</v>
          </cell>
          <cell r="C5371"/>
        </row>
        <row r="5372">
          <cell r="B5372" t="str">
            <v>Ville de Ndjamena</v>
          </cell>
          <cell r="C5372"/>
        </row>
        <row r="5373">
          <cell r="B5373" t="str">
            <v>Waddāy</v>
          </cell>
          <cell r="C5373"/>
        </row>
        <row r="5374">
          <cell r="B5374" t="str">
            <v>Ouaddaï</v>
          </cell>
          <cell r="C5374"/>
        </row>
        <row r="5375">
          <cell r="B5375" t="str">
            <v>Salāmāt</v>
          </cell>
          <cell r="C5375"/>
        </row>
        <row r="5376">
          <cell r="B5376" t="str">
            <v>Salamat</v>
          </cell>
          <cell r="C5376"/>
        </row>
        <row r="5377">
          <cell r="B5377" t="str">
            <v>Sīlā</v>
          </cell>
          <cell r="C5377"/>
        </row>
        <row r="5378">
          <cell r="B5378" t="str">
            <v>Sila</v>
          </cell>
          <cell r="C5378"/>
        </row>
        <row r="5379">
          <cell r="B5379" t="str">
            <v>Tānjilī</v>
          </cell>
          <cell r="C5379"/>
        </row>
        <row r="5380">
          <cell r="B5380" t="str">
            <v>Tandjilé</v>
          </cell>
          <cell r="C5380"/>
        </row>
        <row r="5381">
          <cell r="B5381" t="str">
            <v>Tibastī</v>
          </cell>
          <cell r="C5381"/>
        </row>
        <row r="5382">
          <cell r="B5382" t="str">
            <v>Tibesti</v>
          </cell>
          <cell r="C5382"/>
        </row>
        <row r="5383">
          <cell r="B5383" t="str">
            <v>Wādī Fīrā</v>
          </cell>
          <cell r="C5383"/>
        </row>
        <row r="5384">
          <cell r="B5384" t="str">
            <v>Wadi Fira</v>
          </cell>
          <cell r="C5384"/>
        </row>
        <row r="5385">
          <cell r="B5385" t="str">
            <v>Centrale</v>
          </cell>
          <cell r="C5385"/>
        </row>
        <row r="5386">
          <cell r="B5386" t="str">
            <v>Kara</v>
          </cell>
          <cell r="C5386"/>
        </row>
        <row r="5387">
          <cell r="B5387" t="str">
            <v>Maritime (Région)</v>
          </cell>
          <cell r="C5387"/>
        </row>
        <row r="5388">
          <cell r="B5388" t="str">
            <v>Plateaux</v>
          </cell>
          <cell r="C5388"/>
        </row>
        <row r="5389">
          <cell r="B5389" t="str">
            <v>Savanes</v>
          </cell>
          <cell r="C5389"/>
        </row>
        <row r="5390">
          <cell r="B5390" t="str">
            <v>Krung Thep Maha Nakhon</v>
          </cell>
          <cell r="C5390"/>
        </row>
        <row r="5391">
          <cell r="B5391" t="str">
            <v>Samut Prakan</v>
          </cell>
          <cell r="C5391"/>
        </row>
        <row r="5392">
          <cell r="B5392" t="str">
            <v>Nonthaburi</v>
          </cell>
          <cell r="C5392"/>
        </row>
        <row r="5393">
          <cell r="B5393" t="str">
            <v>Pathum Thani</v>
          </cell>
          <cell r="C5393"/>
        </row>
        <row r="5394">
          <cell r="B5394" t="str">
            <v>Phra Nakhon Si Ayutthaya</v>
          </cell>
          <cell r="C5394"/>
        </row>
        <row r="5395">
          <cell r="B5395" t="str">
            <v>Ang Thong</v>
          </cell>
          <cell r="C5395"/>
        </row>
        <row r="5396">
          <cell r="B5396" t="str">
            <v>Lop Buri</v>
          </cell>
          <cell r="C5396"/>
        </row>
        <row r="5397">
          <cell r="B5397" t="str">
            <v>Sing Buri</v>
          </cell>
          <cell r="C5397"/>
        </row>
        <row r="5398">
          <cell r="B5398" t="str">
            <v>Chai Nat</v>
          </cell>
          <cell r="C5398"/>
        </row>
        <row r="5399">
          <cell r="B5399" t="str">
            <v>Saraburi</v>
          </cell>
          <cell r="C5399"/>
        </row>
        <row r="5400">
          <cell r="B5400" t="str">
            <v>Chon Buri</v>
          </cell>
          <cell r="C5400"/>
        </row>
        <row r="5401">
          <cell r="B5401" t="str">
            <v>Rayong</v>
          </cell>
          <cell r="C5401"/>
        </row>
        <row r="5402">
          <cell r="B5402" t="str">
            <v>Chanthaburi</v>
          </cell>
          <cell r="C5402"/>
        </row>
        <row r="5403">
          <cell r="B5403" t="str">
            <v>Trat</v>
          </cell>
          <cell r="C5403"/>
        </row>
        <row r="5404">
          <cell r="B5404" t="str">
            <v>Chachoengsao</v>
          </cell>
          <cell r="C5404"/>
        </row>
        <row r="5405">
          <cell r="B5405" t="str">
            <v>Prachin Buri</v>
          </cell>
          <cell r="C5405"/>
        </row>
        <row r="5406">
          <cell r="B5406" t="str">
            <v>Nakhon Nayok</v>
          </cell>
          <cell r="C5406"/>
        </row>
        <row r="5407">
          <cell r="B5407" t="str">
            <v>Sa Kaeo</v>
          </cell>
          <cell r="C5407"/>
        </row>
        <row r="5408">
          <cell r="B5408" t="str">
            <v>Nakhon Ratchasima</v>
          </cell>
          <cell r="C5408"/>
        </row>
        <row r="5409">
          <cell r="B5409" t="str">
            <v>Buri Ram</v>
          </cell>
          <cell r="C5409"/>
        </row>
        <row r="5410">
          <cell r="B5410" t="str">
            <v>Surin</v>
          </cell>
          <cell r="C5410"/>
        </row>
        <row r="5411">
          <cell r="B5411" t="str">
            <v>Si Sa Ket</v>
          </cell>
          <cell r="C5411"/>
        </row>
        <row r="5412">
          <cell r="B5412" t="str">
            <v>Ubon Ratchathani</v>
          </cell>
          <cell r="C5412"/>
        </row>
        <row r="5413">
          <cell r="B5413" t="str">
            <v>Yasothon</v>
          </cell>
          <cell r="C5413"/>
        </row>
        <row r="5414">
          <cell r="B5414" t="str">
            <v>Chaiyaphum</v>
          </cell>
          <cell r="C5414"/>
        </row>
        <row r="5415">
          <cell r="B5415" t="str">
            <v>Amnat Charoen</v>
          </cell>
          <cell r="C5415"/>
        </row>
        <row r="5416">
          <cell r="B5416" t="str">
            <v>Bueng Kan</v>
          </cell>
          <cell r="C5416"/>
        </row>
        <row r="5417">
          <cell r="B5417" t="str">
            <v>Nong Bua Lam Phu</v>
          </cell>
          <cell r="C5417"/>
        </row>
        <row r="5418">
          <cell r="B5418" t="str">
            <v>Khon Kaen</v>
          </cell>
          <cell r="C5418"/>
        </row>
        <row r="5419">
          <cell r="B5419" t="str">
            <v>Udon Thani</v>
          </cell>
          <cell r="C5419"/>
        </row>
        <row r="5420">
          <cell r="B5420" t="str">
            <v>Loei</v>
          </cell>
          <cell r="C5420"/>
        </row>
        <row r="5421">
          <cell r="B5421" t="str">
            <v>Nong Khai</v>
          </cell>
          <cell r="C5421"/>
        </row>
        <row r="5422">
          <cell r="B5422" t="str">
            <v>Maha Sarakham</v>
          </cell>
          <cell r="C5422"/>
        </row>
        <row r="5423">
          <cell r="B5423" t="str">
            <v>Roi Et</v>
          </cell>
          <cell r="C5423"/>
        </row>
        <row r="5424">
          <cell r="B5424" t="str">
            <v>Kalasin</v>
          </cell>
          <cell r="C5424"/>
        </row>
        <row r="5425">
          <cell r="B5425" t="str">
            <v>Sakon Nakhon</v>
          </cell>
          <cell r="C5425"/>
        </row>
        <row r="5426">
          <cell r="B5426" t="str">
            <v>Nakhon Phanom</v>
          </cell>
          <cell r="C5426"/>
        </row>
        <row r="5427">
          <cell r="B5427" t="str">
            <v>Mukdahan</v>
          </cell>
          <cell r="C5427"/>
        </row>
        <row r="5428">
          <cell r="B5428" t="str">
            <v>Chiang Mai</v>
          </cell>
          <cell r="C5428"/>
        </row>
        <row r="5429">
          <cell r="B5429" t="str">
            <v>Lamphun</v>
          </cell>
          <cell r="C5429"/>
        </row>
        <row r="5430">
          <cell r="B5430" t="str">
            <v>Lampang</v>
          </cell>
          <cell r="C5430"/>
        </row>
        <row r="5431">
          <cell r="B5431" t="str">
            <v>Uttaradit</v>
          </cell>
          <cell r="C5431"/>
        </row>
        <row r="5432">
          <cell r="B5432" t="str">
            <v>Phrae</v>
          </cell>
          <cell r="C5432"/>
        </row>
        <row r="5433">
          <cell r="B5433" t="str">
            <v>Nan</v>
          </cell>
          <cell r="C5433"/>
        </row>
        <row r="5434">
          <cell r="B5434" t="str">
            <v>Phayao</v>
          </cell>
          <cell r="C5434"/>
        </row>
        <row r="5435">
          <cell r="B5435" t="str">
            <v>Chiang Rai</v>
          </cell>
          <cell r="C5435"/>
        </row>
        <row r="5436">
          <cell r="B5436" t="str">
            <v>Mae Hong Son</v>
          </cell>
          <cell r="C5436"/>
        </row>
        <row r="5437">
          <cell r="B5437" t="str">
            <v>Nakhon Sawan</v>
          </cell>
          <cell r="C5437"/>
        </row>
        <row r="5438">
          <cell r="B5438" t="str">
            <v>Uthai Thani</v>
          </cell>
          <cell r="C5438"/>
        </row>
        <row r="5439">
          <cell r="B5439" t="str">
            <v>Kamphaeng Phet</v>
          </cell>
          <cell r="C5439"/>
        </row>
        <row r="5440">
          <cell r="B5440" t="str">
            <v>Tak</v>
          </cell>
          <cell r="C5440"/>
        </row>
        <row r="5441">
          <cell r="B5441" t="str">
            <v>Sukhothai</v>
          </cell>
          <cell r="C5441"/>
        </row>
        <row r="5442">
          <cell r="B5442" t="str">
            <v>Phitsanulok</v>
          </cell>
          <cell r="C5442"/>
        </row>
        <row r="5443">
          <cell r="B5443" t="str">
            <v>Phichit</v>
          </cell>
          <cell r="C5443"/>
        </row>
        <row r="5444">
          <cell r="B5444" t="str">
            <v>Phetchabun</v>
          </cell>
          <cell r="C5444"/>
        </row>
        <row r="5445">
          <cell r="B5445" t="str">
            <v>Ratchaburi</v>
          </cell>
          <cell r="C5445"/>
        </row>
        <row r="5446">
          <cell r="B5446" t="str">
            <v>Kanchanaburi</v>
          </cell>
          <cell r="C5446"/>
        </row>
        <row r="5447">
          <cell r="B5447" t="str">
            <v>Suphan Buri</v>
          </cell>
          <cell r="C5447"/>
        </row>
        <row r="5448">
          <cell r="B5448" t="str">
            <v>Nakhon Pathom</v>
          </cell>
          <cell r="C5448"/>
        </row>
        <row r="5449">
          <cell r="B5449" t="str">
            <v>Samut Sakhon</v>
          </cell>
          <cell r="C5449"/>
        </row>
        <row r="5450">
          <cell r="B5450" t="str">
            <v>Samut Songkhram</v>
          </cell>
          <cell r="C5450"/>
        </row>
        <row r="5451">
          <cell r="B5451" t="str">
            <v>Phetchaburi</v>
          </cell>
          <cell r="C5451"/>
        </row>
        <row r="5452">
          <cell r="B5452" t="str">
            <v>Prachuap Khiri Khan</v>
          </cell>
          <cell r="C5452"/>
        </row>
        <row r="5453">
          <cell r="B5453" t="str">
            <v>Nakhon Si Thammarat</v>
          </cell>
          <cell r="C5453"/>
        </row>
        <row r="5454">
          <cell r="B5454" t="str">
            <v>Krabi</v>
          </cell>
          <cell r="C5454"/>
        </row>
        <row r="5455">
          <cell r="B5455" t="str">
            <v>Phangnga</v>
          </cell>
          <cell r="C5455"/>
        </row>
        <row r="5456">
          <cell r="B5456" t="str">
            <v>Phuket</v>
          </cell>
          <cell r="C5456"/>
        </row>
        <row r="5457">
          <cell r="B5457" t="str">
            <v>Surat Thani</v>
          </cell>
          <cell r="C5457"/>
        </row>
        <row r="5458">
          <cell r="B5458" t="str">
            <v>Ranong</v>
          </cell>
          <cell r="C5458"/>
        </row>
        <row r="5459">
          <cell r="B5459" t="str">
            <v>Chumphon</v>
          </cell>
          <cell r="C5459"/>
        </row>
        <row r="5460">
          <cell r="B5460" t="str">
            <v>Songkhla</v>
          </cell>
          <cell r="C5460"/>
        </row>
        <row r="5461">
          <cell r="B5461" t="str">
            <v>Satun</v>
          </cell>
          <cell r="C5461"/>
        </row>
        <row r="5462">
          <cell r="B5462" t="str">
            <v>Trang</v>
          </cell>
          <cell r="C5462"/>
        </row>
        <row r="5463">
          <cell r="B5463" t="str">
            <v>Phatthalung</v>
          </cell>
          <cell r="C5463"/>
        </row>
        <row r="5464">
          <cell r="B5464" t="str">
            <v>Pattani</v>
          </cell>
          <cell r="C5464"/>
        </row>
        <row r="5465">
          <cell r="B5465" t="str">
            <v>Yala</v>
          </cell>
          <cell r="C5465"/>
        </row>
        <row r="5466">
          <cell r="B5466" t="str">
            <v>Narathiwat</v>
          </cell>
          <cell r="C5466"/>
        </row>
        <row r="5467">
          <cell r="B5467" t="str">
            <v>Phatthaya</v>
          </cell>
          <cell r="C5467"/>
        </row>
        <row r="5468">
          <cell r="B5468" t="str">
            <v>Khatlon</v>
          </cell>
          <cell r="C5468"/>
        </row>
        <row r="5469">
          <cell r="B5469" t="str">
            <v>Sughd</v>
          </cell>
          <cell r="C5469"/>
        </row>
        <row r="5470">
          <cell r="B5470" t="str">
            <v>Kŭhistoni Badakhshon</v>
          </cell>
          <cell r="C5470"/>
        </row>
        <row r="5471">
          <cell r="B5471" t="str">
            <v>Dushanbe</v>
          </cell>
          <cell r="C5471"/>
        </row>
        <row r="5472">
          <cell r="B5472" t="str">
            <v>nohiyahoi tobei jumhurí</v>
          </cell>
          <cell r="C5472"/>
        </row>
        <row r="5473">
          <cell r="B5473" t="str">
            <v>Aileu</v>
          </cell>
          <cell r="C5473"/>
        </row>
        <row r="5474">
          <cell r="B5474" t="str">
            <v>Aileu</v>
          </cell>
          <cell r="C5474"/>
        </row>
        <row r="5475">
          <cell r="B5475" t="str">
            <v>Ainaro</v>
          </cell>
          <cell r="C5475"/>
        </row>
        <row r="5476">
          <cell r="B5476" t="str">
            <v>Ainaru</v>
          </cell>
          <cell r="C5476"/>
        </row>
        <row r="5477">
          <cell r="B5477" t="str">
            <v>Baucau</v>
          </cell>
          <cell r="C5477"/>
        </row>
        <row r="5478">
          <cell r="B5478" t="str">
            <v>Baukau</v>
          </cell>
          <cell r="C5478"/>
        </row>
        <row r="5479">
          <cell r="B5479" t="str">
            <v>Bobonaro</v>
          </cell>
          <cell r="C5479"/>
        </row>
        <row r="5480">
          <cell r="B5480" t="str">
            <v>Bobonaru</v>
          </cell>
          <cell r="C5480"/>
        </row>
        <row r="5481">
          <cell r="B5481" t="str">
            <v>Cova Lima</v>
          </cell>
          <cell r="C5481"/>
        </row>
        <row r="5482">
          <cell r="B5482" t="str">
            <v>Kovalima</v>
          </cell>
          <cell r="C5482"/>
        </row>
        <row r="5483">
          <cell r="B5483" t="str">
            <v>Díli</v>
          </cell>
          <cell r="C5483"/>
        </row>
        <row r="5484">
          <cell r="B5484" t="str">
            <v>Díli</v>
          </cell>
          <cell r="C5484"/>
        </row>
        <row r="5485">
          <cell r="B5485" t="str">
            <v>Ermera</v>
          </cell>
          <cell r="C5485"/>
        </row>
        <row r="5486">
          <cell r="B5486" t="str">
            <v>Ermera</v>
          </cell>
          <cell r="C5486"/>
        </row>
        <row r="5487">
          <cell r="B5487" t="str">
            <v>Lautém</v>
          </cell>
          <cell r="C5487"/>
        </row>
        <row r="5488">
          <cell r="B5488" t="str">
            <v>Lautein</v>
          </cell>
          <cell r="C5488"/>
        </row>
        <row r="5489">
          <cell r="B5489" t="str">
            <v>Liquiça</v>
          </cell>
          <cell r="C5489"/>
        </row>
        <row r="5490">
          <cell r="B5490" t="str">
            <v>Likisá</v>
          </cell>
          <cell r="C5490"/>
        </row>
        <row r="5491">
          <cell r="B5491" t="str">
            <v>Manufahi</v>
          </cell>
          <cell r="C5491"/>
        </row>
        <row r="5492">
          <cell r="B5492" t="str">
            <v>Manufahi</v>
          </cell>
          <cell r="C5492"/>
        </row>
        <row r="5493">
          <cell r="B5493" t="str">
            <v>Manatuto</v>
          </cell>
          <cell r="C5493"/>
        </row>
        <row r="5494">
          <cell r="B5494" t="str">
            <v>Manatutu</v>
          </cell>
          <cell r="C5494"/>
        </row>
        <row r="5495">
          <cell r="B5495" t="str">
            <v>Viqueque</v>
          </cell>
          <cell r="C5495"/>
        </row>
        <row r="5496">
          <cell r="B5496" t="str">
            <v>Vikeke</v>
          </cell>
          <cell r="C5496"/>
        </row>
        <row r="5497">
          <cell r="B5497" t="str">
            <v>Oé-Cusse Ambeno</v>
          </cell>
          <cell r="C5497"/>
        </row>
        <row r="5498">
          <cell r="B5498" t="str">
            <v>Oekusi-Ambenu</v>
          </cell>
          <cell r="C5498"/>
        </row>
        <row r="5499">
          <cell r="B5499" t="str">
            <v>Aşgabat</v>
          </cell>
          <cell r="C5499"/>
        </row>
        <row r="5500">
          <cell r="B5500" t="str">
            <v>Ahal</v>
          </cell>
          <cell r="C5500"/>
        </row>
        <row r="5501">
          <cell r="B5501" t="str">
            <v>Balkan</v>
          </cell>
          <cell r="C5501"/>
        </row>
        <row r="5502">
          <cell r="B5502" t="str">
            <v>Daşoguz</v>
          </cell>
          <cell r="C5502"/>
        </row>
        <row r="5503">
          <cell r="B5503" t="str">
            <v>Lebap</v>
          </cell>
          <cell r="C5503"/>
        </row>
        <row r="5504">
          <cell r="B5504" t="str">
            <v>Mary</v>
          </cell>
          <cell r="C5504"/>
        </row>
        <row r="5505">
          <cell r="B5505" t="str">
            <v>Tunis</v>
          </cell>
          <cell r="C5505"/>
        </row>
        <row r="5506">
          <cell r="B5506" t="str">
            <v>L'Ariana</v>
          </cell>
          <cell r="C5506"/>
        </row>
        <row r="5507">
          <cell r="B5507" t="str">
            <v>Ben Arous</v>
          </cell>
          <cell r="C5507"/>
        </row>
        <row r="5508">
          <cell r="B5508" t="str">
            <v>La Manouba</v>
          </cell>
          <cell r="C5508"/>
        </row>
        <row r="5509">
          <cell r="B5509" t="str">
            <v>Nabeul</v>
          </cell>
          <cell r="C5509"/>
        </row>
        <row r="5510">
          <cell r="B5510" t="str">
            <v>Zaghouan</v>
          </cell>
          <cell r="C5510"/>
        </row>
        <row r="5511">
          <cell r="B5511" t="str">
            <v>Bizerte</v>
          </cell>
          <cell r="C5511"/>
        </row>
        <row r="5512">
          <cell r="B5512" t="str">
            <v>Béja</v>
          </cell>
          <cell r="C5512"/>
        </row>
        <row r="5513">
          <cell r="B5513" t="str">
            <v>Jendouba</v>
          </cell>
          <cell r="C5513"/>
        </row>
        <row r="5514">
          <cell r="B5514" t="str">
            <v>Le Kef</v>
          </cell>
          <cell r="C5514"/>
        </row>
        <row r="5515">
          <cell r="B5515" t="str">
            <v>Siliana</v>
          </cell>
          <cell r="C5515"/>
        </row>
        <row r="5516">
          <cell r="B5516" t="str">
            <v>Kairouan</v>
          </cell>
          <cell r="C5516"/>
        </row>
        <row r="5517">
          <cell r="B5517" t="str">
            <v>Kasserine</v>
          </cell>
          <cell r="C5517"/>
        </row>
        <row r="5518">
          <cell r="B5518" t="str">
            <v>Sidi Bouzid</v>
          </cell>
          <cell r="C5518"/>
        </row>
        <row r="5519">
          <cell r="B5519" t="str">
            <v>Sousse</v>
          </cell>
          <cell r="C5519"/>
        </row>
        <row r="5520">
          <cell r="B5520" t="str">
            <v>Monastir</v>
          </cell>
          <cell r="C5520"/>
        </row>
        <row r="5521">
          <cell r="B5521" t="str">
            <v>Mahdia</v>
          </cell>
          <cell r="C5521"/>
        </row>
        <row r="5522">
          <cell r="B5522" t="str">
            <v>Sfax</v>
          </cell>
          <cell r="C5522"/>
        </row>
        <row r="5523">
          <cell r="B5523" t="str">
            <v>Gafsa</v>
          </cell>
          <cell r="C5523"/>
        </row>
        <row r="5524">
          <cell r="B5524" t="str">
            <v>Tozeur</v>
          </cell>
          <cell r="C5524"/>
        </row>
        <row r="5525">
          <cell r="B5525" t="str">
            <v>Kébili</v>
          </cell>
          <cell r="C5525"/>
        </row>
        <row r="5526">
          <cell r="B5526" t="str">
            <v>Gabès</v>
          </cell>
          <cell r="C5526"/>
        </row>
        <row r="5527">
          <cell r="B5527" t="str">
            <v>Médenine</v>
          </cell>
          <cell r="C5527"/>
        </row>
        <row r="5528">
          <cell r="B5528" t="str">
            <v>Tataouine</v>
          </cell>
          <cell r="C5528"/>
        </row>
        <row r="5529">
          <cell r="B5529" t="str">
            <v>'Eua</v>
          </cell>
          <cell r="C5529"/>
        </row>
        <row r="5530">
          <cell r="B5530" t="str">
            <v>'Eua</v>
          </cell>
          <cell r="C5530"/>
        </row>
        <row r="5531">
          <cell r="B5531" t="str">
            <v>Ha'apai</v>
          </cell>
          <cell r="C5531"/>
        </row>
        <row r="5532">
          <cell r="B5532" t="str">
            <v>Ha'apai</v>
          </cell>
          <cell r="C5532"/>
        </row>
        <row r="5533">
          <cell r="B5533" t="str">
            <v>Niuas</v>
          </cell>
          <cell r="C5533"/>
        </row>
        <row r="5534">
          <cell r="B5534" t="str">
            <v>Niuas</v>
          </cell>
          <cell r="C5534"/>
        </row>
        <row r="5535">
          <cell r="B5535" t="str">
            <v>Tongatapu</v>
          </cell>
          <cell r="C5535"/>
        </row>
        <row r="5536">
          <cell r="B5536" t="str">
            <v>Tongatapu</v>
          </cell>
          <cell r="C5536"/>
        </row>
        <row r="5537">
          <cell r="B5537" t="str">
            <v>Vava'u</v>
          </cell>
          <cell r="C5537"/>
        </row>
        <row r="5538">
          <cell r="B5538" t="str">
            <v>Vava'u</v>
          </cell>
          <cell r="C5538"/>
        </row>
        <row r="5539">
          <cell r="B5539" t="str">
            <v>Adana</v>
          </cell>
          <cell r="C5539"/>
        </row>
        <row r="5540">
          <cell r="B5540" t="str">
            <v>Adıyaman</v>
          </cell>
          <cell r="C5540"/>
        </row>
        <row r="5541">
          <cell r="B5541" t="str">
            <v>Afyonkarahisar</v>
          </cell>
          <cell r="C5541"/>
        </row>
        <row r="5542">
          <cell r="B5542" t="str">
            <v>Ağrı</v>
          </cell>
          <cell r="C5542"/>
        </row>
        <row r="5543">
          <cell r="B5543" t="str">
            <v>Amasya</v>
          </cell>
          <cell r="C5543"/>
        </row>
        <row r="5544">
          <cell r="B5544" t="str">
            <v>Ankara</v>
          </cell>
          <cell r="C5544"/>
        </row>
        <row r="5545">
          <cell r="B5545" t="str">
            <v>Antalya</v>
          </cell>
          <cell r="C5545"/>
        </row>
        <row r="5546">
          <cell r="B5546" t="str">
            <v>Artvin</v>
          </cell>
          <cell r="C5546"/>
        </row>
        <row r="5547">
          <cell r="B5547" t="str">
            <v>Aydın</v>
          </cell>
          <cell r="C5547"/>
        </row>
        <row r="5548">
          <cell r="B5548" t="str">
            <v>Balıkesir</v>
          </cell>
          <cell r="C5548"/>
        </row>
        <row r="5549">
          <cell r="B5549" t="str">
            <v>Bilecik</v>
          </cell>
          <cell r="C5549"/>
        </row>
        <row r="5550">
          <cell r="B5550" t="str">
            <v>Bingöl</v>
          </cell>
          <cell r="C5550"/>
        </row>
        <row r="5551">
          <cell r="B5551" t="str">
            <v>Bitlis</v>
          </cell>
          <cell r="C5551"/>
        </row>
        <row r="5552">
          <cell r="B5552" t="str">
            <v>Bolu</v>
          </cell>
          <cell r="C5552"/>
        </row>
        <row r="5553">
          <cell r="B5553" t="str">
            <v>Burdur</v>
          </cell>
          <cell r="C5553"/>
        </row>
        <row r="5554">
          <cell r="B5554" t="str">
            <v>Bursa</v>
          </cell>
          <cell r="C5554"/>
        </row>
        <row r="5555">
          <cell r="B5555" t="str">
            <v>Çanakkale</v>
          </cell>
          <cell r="C5555"/>
        </row>
        <row r="5556">
          <cell r="B5556" t="str">
            <v>Çankırı</v>
          </cell>
          <cell r="C5556"/>
        </row>
        <row r="5557">
          <cell r="B5557" t="str">
            <v>Çorum</v>
          </cell>
          <cell r="C5557"/>
        </row>
        <row r="5558">
          <cell r="B5558" t="str">
            <v>Denizli</v>
          </cell>
          <cell r="C5558"/>
        </row>
        <row r="5559">
          <cell r="B5559" t="str">
            <v>Diyarbakır</v>
          </cell>
          <cell r="C5559"/>
        </row>
        <row r="5560">
          <cell r="B5560" t="str">
            <v>Edirne</v>
          </cell>
          <cell r="C5560"/>
        </row>
        <row r="5561">
          <cell r="B5561" t="str">
            <v>Elazığ</v>
          </cell>
          <cell r="C5561"/>
        </row>
        <row r="5562">
          <cell r="B5562" t="str">
            <v>Erzincan</v>
          </cell>
          <cell r="C5562"/>
        </row>
        <row r="5563">
          <cell r="B5563" t="str">
            <v>Erzurum</v>
          </cell>
          <cell r="C5563"/>
        </row>
        <row r="5564">
          <cell r="B5564" t="str">
            <v>Eskişehir</v>
          </cell>
          <cell r="C5564"/>
        </row>
        <row r="5565">
          <cell r="B5565" t="str">
            <v>Gaziantep</v>
          </cell>
          <cell r="C5565"/>
        </row>
        <row r="5566">
          <cell r="B5566" t="str">
            <v>Giresun</v>
          </cell>
          <cell r="C5566"/>
        </row>
        <row r="5567">
          <cell r="B5567" t="str">
            <v>Gümüşhane</v>
          </cell>
          <cell r="C5567"/>
        </row>
        <row r="5568">
          <cell r="B5568" t="str">
            <v>Hakkâri</v>
          </cell>
          <cell r="C5568"/>
        </row>
        <row r="5569">
          <cell r="B5569" t="str">
            <v>Hatay</v>
          </cell>
          <cell r="C5569"/>
        </row>
        <row r="5570">
          <cell r="B5570" t="str">
            <v>Isparta</v>
          </cell>
          <cell r="C5570"/>
        </row>
        <row r="5571">
          <cell r="B5571" t="str">
            <v>Mersin</v>
          </cell>
          <cell r="C5571"/>
        </row>
        <row r="5572">
          <cell r="B5572" t="str">
            <v>İstanbul</v>
          </cell>
          <cell r="C5572"/>
        </row>
        <row r="5573">
          <cell r="B5573" t="str">
            <v>İzmir</v>
          </cell>
          <cell r="C5573"/>
        </row>
        <row r="5574">
          <cell r="B5574" t="str">
            <v>Kars</v>
          </cell>
          <cell r="C5574"/>
        </row>
        <row r="5575">
          <cell r="B5575" t="str">
            <v>Kastamonu</v>
          </cell>
          <cell r="C5575"/>
        </row>
        <row r="5576">
          <cell r="B5576" t="str">
            <v>Kayseri</v>
          </cell>
          <cell r="C5576"/>
        </row>
        <row r="5577">
          <cell r="B5577" t="str">
            <v>Kırklareli</v>
          </cell>
          <cell r="C5577"/>
        </row>
        <row r="5578">
          <cell r="B5578" t="str">
            <v>Kırşehir</v>
          </cell>
          <cell r="C5578"/>
        </row>
        <row r="5579">
          <cell r="B5579" t="str">
            <v>Kocaeli</v>
          </cell>
          <cell r="C5579"/>
        </row>
        <row r="5580">
          <cell r="B5580" t="str">
            <v>Konya</v>
          </cell>
          <cell r="C5580"/>
        </row>
        <row r="5581">
          <cell r="B5581" t="str">
            <v>Kütahya</v>
          </cell>
          <cell r="C5581"/>
        </row>
        <row r="5582">
          <cell r="B5582" t="str">
            <v>Malatya</v>
          </cell>
          <cell r="C5582"/>
        </row>
        <row r="5583">
          <cell r="B5583" t="str">
            <v>Manisa</v>
          </cell>
          <cell r="C5583"/>
        </row>
        <row r="5584">
          <cell r="B5584" t="str">
            <v>Kahramanmaraş</v>
          </cell>
          <cell r="C5584"/>
        </row>
        <row r="5585">
          <cell r="B5585" t="str">
            <v>Mardin</v>
          </cell>
          <cell r="C5585"/>
        </row>
        <row r="5586">
          <cell r="B5586" t="str">
            <v>Muğla</v>
          </cell>
          <cell r="C5586"/>
        </row>
        <row r="5587">
          <cell r="B5587" t="str">
            <v>Muş</v>
          </cell>
          <cell r="C5587"/>
        </row>
        <row r="5588">
          <cell r="B5588" t="str">
            <v>Nevşehir</v>
          </cell>
          <cell r="C5588"/>
        </row>
        <row r="5589">
          <cell r="B5589" t="str">
            <v>Niğde</v>
          </cell>
          <cell r="C5589"/>
        </row>
        <row r="5590">
          <cell r="B5590" t="str">
            <v>Ordu</v>
          </cell>
          <cell r="C5590"/>
        </row>
        <row r="5591">
          <cell r="B5591" t="str">
            <v>Rize</v>
          </cell>
          <cell r="C5591"/>
        </row>
        <row r="5592">
          <cell r="B5592" t="str">
            <v>Sakarya</v>
          </cell>
          <cell r="C5592"/>
        </row>
        <row r="5593">
          <cell r="B5593" t="str">
            <v>Samsun</v>
          </cell>
          <cell r="C5593"/>
        </row>
        <row r="5594">
          <cell r="B5594" t="str">
            <v>Siirt</v>
          </cell>
          <cell r="C5594"/>
        </row>
        <row r="5595">
          <cell r="B5595" t="str">
            <v>Sinop</v>
          </cell>
          <cell r="C5595"/>
        </row>
        <row r="5596">
          <cell r="B5596" t="str">
            <v>Sivas</v>
          </cell>
          <cell r="C5596"/>
        </row>
        <row r="5597">
          <cell r="B5597" t="str">
            <v>Tekirdağ</v>
          </cell>
          <cell r="C5597"/>
        </row>
        <row r="5598">
          <cell r="B5598" t="str">
            <v>Tokat</v>
          </cell>
          <cell r="C5598"/>
        </row>
        <row r="5599">
          <cell r="B5599" t="str">
            <v>Trabzon</v>
          </cell>
          <cell r="C5599"/>
        </row>
        <row r="5600">
          <cell r="B5600" t="str">
            <v>Tunceli</v>
          </cell>
          <cell r="C5600"/>
        </row>
        <row r="5601">
          <cell r="B5601" t="str">
            <v>Şanlıurfa</v>
          </cell>
          <cell r="C5601"/>
        </row>
        <row r="5602">
          <cell r="B5602" t="str">
            <v>Uşak</v>
          </cell>
          <cell r="C5602"/>
        </row>
        <row r="5603">
          <cell r="B5603" t="str">
            <v>Van</v>
          </cell>
          <cell r="C5603"/>
        </row>
        <row r="5604">
          <cell r="B5604" t="str">
            <v>Yozgat</v>
          </cell>
          <cell r="C5604"/>
        </row>
        <row r="5605">
          <cell r="B5605" t="str">
            <v>Zonguldak</v>
          </cell>
          <cell r="C5605"/>
        </row>
        <row r="5606">
          <cell r="B5606" t="str">
            <v>Aksaray</v>
          </cell>
          <cell r="C5606"/>
        </row>
        <row r="5607">
          <cell r="B5607" t="str">
            <v>Bayburt</v>
          </cell>
          <cell r="C5607"/>
        </row>
        <row r="5608">
          <cell r="B5608" t="str">
            <v>Karaman</v>
          </cell>
          <cell r="C5608"/>
        </row>
        <row r="5609">
          <cell r="B5609" t="str">
            <v>Kırıkkale</v>
          </cell>
          <cell r="C5609"/>
        </row>
        <row r="5610">
          <cell r="B5610" t="str">
            <v>Batman</v>
          </cell>
          <cell r="C5610"/>
        </row>
        <row r="5611">
          <cell r="B5611" t="str">
            <v>Şırnak</v>
          </cell>
          <cell r="C5611"/>
        </row>
        <row r="5612">
          <cell r="B5612" t="str">
            <v>Bartın</v>
          </cell>
          <cell r="C5612"/>
        </row>
        <row r="5613">
          <cell r="B5613" t="str">
            <v>Ardahan</v>
          </cell>
          <cell r="C5613"/>
        </row>
        <row r="5614">
          <cell r="B5614" t="str">
            <v>Iğdır</v>
          </cell>
          <cell r="C5614"/>
        </row>
        <row r="5615">
          <cell r="B5615" t="str">
            <v>Yalova</v>
          </cell>
          <cell r="C5615"/>
        </row>
        <row r="5616">
          <cell r="B5616" t="str">
            <v>Karabük</v>
          </cell>
          <cell r="C5616"/>
        </row>
        <row r="5617">
          <cell r="B5617" t="str">
            <v>Kilis</v>
          </cell>
          <cell r="C5617"/>
        </row>
        <row r="5618">
          <cell r="B5618" t="str">
            <v>Osmaniye</v>
          </cell>
          <cell r="C5618"/>
        </row>
        <row r="5619">
          <cell r="B5619" t="str">
            <v>Düzce</v>
          </cell>
          <cell r="C5619"/>
        </row>
        <row r="5620">
          <cell r="B5620" t="str">
            <v>Arima</v>
          </cell>
          <cell r="C5620"/>
        </row>
        <row r="5621">
          <cell r="B5621" t="str">
            <v>Chaguanas</v>
          </cell>
          <cell r="C5621"/>
        </row>
        <row r="5622">
          <cell r="B5622" t="str">
            <v>Port of Spain</v>
          </cell>
          <cell r="C5622"/>
        </row>
        <row r="5623">
          <cell r="B5623" t="str">
            <v>Point Fortin</v>
          </cell>
          <cell r="C5623"/>
        </row>
        <row r="5624">
          <cell r="B5624" t="str">
            <v>San Fernando</v>
          </cell>
          <cell r="C5624"/>
        </row>
        <row r="5625">
          <cell r="B5625" t="str">
            <v>Couva-Tabaquite-Talparo</v>
          </cell>
          <cell r="C5625"/>
        </row>
        <row r="5626">
          <cell r="B5626" t="str">
            <v>Diego Martin</v>
          </cell>
          <cell r="C5626"/>
        </row>
        <row r="5627">
          <cell r="B5627" t="str">
            <v>Mayaro-Rio Claro</v>
          </cell>
          <cell r="C5627"/>
        </row>
        <row r="5628">
          <cell r="B5628" t="str">
            <v>Penal-Debe</v>
          </cell>
          <cell r="C5628"/>
        </row>
        <row r="5629">
          <cell r="B5629" t="str">
            <v>Princes Town</v>
          </cell>
          <cell r="C5629"/>
        </row>
        <row r="5630">
          <cell r="B5630" t="str">
            <v>Sangre Grande</v>
          </cell>
          <cell r="C5630"/>
        </row>
        <row r="5631">
          <cell r="B5631" t="str">
            <v>Siparia</v>
          </cell>
          <cell r="C5631"/>
        </row>
        <row r="5632">
          <cell r="B5632" t="str">
            <v>San Juan-Laventille</v>
          </cell>
          <cell r="C5632"/>
        </row>
        <row r="5633">
          <cell r="B5633" t="str">
            <v>Tunapuna-Piarco</v>
          </cell>
          <cell r="C5633"/>
        </row>
        <row r="5634">
          <cell r="B5634" t="str">
            <v>Tobago</v>
          </cell>
          <cell r="C5634"/>
        </row>
        <row r="5635">
          <cell r="B5635" t="str">
            <v>Niutao</v>
          </cell>
          <cell r="C5635"/>
        </row>
        <row r="5636">
          <cell r="B5636" t="str">
            <v>Nukufetau</v>
          </cell>
          <cell r="C5636"/>
        </row>
        <row r="5637">
          <cell r="B5637" t="str">
            <v>Nukulaelae</v>
          </cell>
          <cell r="C5637"/>
        </row>
        <row r="5638">
          <cell r="B5638" t="str">
            <v>Nanumea</v>
          </cell>
          <cell r="C5638"/>
        </row>
        <row r="5639">
          <cell r="B5639" t="str">
            <v>Nanumaga</v>
          </cell>
          <cell r="C5639"/>
        </row>
        <row r="5640">
          <cell r="B5640" t="str">
            <v>Nui</v>
          </cell>
          <cell r="C5640"/>
        </row>
        <row r="5641">
          <cell r="B5641" t="str">
            <v>Vaitupu</v>
          </cell>
          <cell r="C5641"/>
        </row>
        <row r="5642">
          <cell r="B5642" t="str">
            <v>Funafuti</v>
          </cell>
          <cell r="C5642"/>
        </row>
        <row r="5643">
          <cell r="B5643" t="str">
            <v>Chiayi</v>
          </cell>
          <cell r="C5643"/>
        </row>
        <row r="5644">
          <cell r="B5644" t="str">
            <v>Hsinchu</v>
          </cell>
          <cell r="C5644"/>
        </row>
        <row r="5645">
          <cell r="B5645" t="str">
            <v>Keelung</v>
          </cell>
          <cell r="C5645"/>
        </row>
        <row r="5646">
          <cell r="B5646" t="str">
            <v>Kaohsiung</v>
          </cell>
          <cell r="C5646"/>
        </row>
        <row r="5647">
          <cell r="B5647" t="str">
            <v>New Taipei</v>
          </cell>
          <cell r="C5647"/>
        </row>
        <row r="5648">
          <cell r="B5648" t="str">
            <v>Taoyuan</v>
          </cell>
          <cell r="C5648"/>
        </row>
        <row r="5649">
          <cell r="B5649" t="str">
            <v>Tainan</v>
          </cell>
          <cell r="C5649"/>
        </row>
        <row r="5650">
          <cell r="B5650" t="str">
            <v>Taipei</v>
          </cell>
          <cell r="C5650"/>
        </row>
        <row r="5651">
          <cell r="B5651" t="str">
            <v>Taichung</v>
          </cell>
          <cell r="C5651"/>
        </row>
        <row r="5652">
          <cell r="B5652" t="str">
            <v>Changhua</v>
          </cell>
          <cell r="C5652"/>
        </row>
        <row r="5653">
          <cell r="B5653" t="str">
            <v>Chiayi</v>
          </cell>
          <cell r="C5653"/>
        </row>
        <row r="5654">
          <cell r="B5654" t="str">
            <v>Hsinchu</v>
          </cell>
          <cell r="C5654"/>
        </row>
        <row r="5655">
          <cell r="B5655" t="str">
            <v>Hualien</v>
          </cell>
          <cell r="C5655"/>
        </row>
        <row r="5656">
          <cell r="B5656" t="str">
            <v>Yilan</v>
          </cell>
          <cell r="C5656"/>
        </row>
        <row r="5657">
          <cell r="B5657" t="str">
            <v>Kinmen</v>
          </cell>
          <cell r="C5657"/>
        </row>
        <row r="5658">
          <cell r="B5658" t="str">
            <v>Lienchiang</v>
          </cell>
          <cell r="C5658"/>
        </row>
        <row r="5659">
          <cell r="B5659" t="str">
            <v>Miaoli</v>
          </cell>
          <cell r="C5659"/>
        </row>
        <row r="5660">
          <cell r="B5660" t="str">
            <v>Nantou</v>
          </cell>
          <cell r="C5660"/>
        </row>
        <row r="5661">
          <cell r="B5661" t="str">
            <v>Penghu</v>
          </cell>
          <cell r="C5661"/>
        </row>
        <row r="5662">
          <cell r="B5662" t="str">
            <v>Pingtung</v>
          </cell>
          <cell r="C5662"/>
        </row>
        <row r="5663">
          <cell r="B5663" t="str">
            <v>Taitung</v>
          </cell>
          <cell r="C5663"/>
        </row>
        <row r="5664">
          <cell r="B5664" t="str">
            <v>Yunlin</v>
          </cell>
          <cell r="C5664"/>
        </row>
        <row r="5665">
          <cell r="B5665" t="str">
            <v>Arusha</v>
          </cell>
          <cell r="C5665"/>
        </row>
        <row r="5666">
          <cell r="B5666" t="str">
            <v>Dar es Salaam</v>
          </cell>
          <cell r="C5666"/>
        </row>
        <row r="5667">
          <cell r="B5667" t="str">
            <v>Dodoma</v>
          </cell>
          <cell r="C5667"/>
        </row>
        <row r="5668">
          <cell r="B5668" t="str">
            <v>Iringa</v>
          </cell>
          <cell r="C5668"/>
        </row>
        <row r="5669">
          <cell r="B5669" t="str">
            <v>Kagera</v>
          </cell>
          <cell r="C5669"/>
        </row>
        <row r="5670">
          <cell r="B5670" t="str">
            <v>Pemba North</v>
          </cell>
          <cell r="C5670"/>
        </row>
        <row r="5671">
          <cell r="B5671" t="str">
            <v>Kaskazini Pemba</v>
          </cell>
          <cell r="C5671"/>
        </row>
        <row r="5672">
          <cell r="B5672" t="str">
            <v>Zanzibar North</v>
          </cell>
          <cell r="C5672"/>
        </row>
        <row r="5673">
          <cell r="B5673" t="str">
            <v>Kaskazini Unguja</v>
          </cell>
          <cell r="C5673"/>
        </row>
        <row r="5674">
          <cell r="B5674" t="str">
            <v>Kigoma</v>
          </cell>
          <cell r="C5674"/>
        </row>
        <row r="5675">
          <cell r="B5675" t="str">
            <v>Kilimanjaro</v>
          </cell>
          <cell r="C5675"/>
        </row>
        <row r="5676">
          <cell r="B5676" t="str">
            <v>Pemba South</v>
          </cell>
          <cell r="C5676"/>
        </row>
        <row r="5677">
          <cell r="B5677" t="str">
            <v>Kusini Pemba</v>
          </cell>
          <cell r="C5677"/>
        </row>
        <row r="5678">
          <cell r="B5678" t="str">
            <v>Zanzibar South</v>
          </cell>
          <cell r="C5678"/>
        </row>
        <row r="5679">
          <cell r="B5679" t="str">
            <v>Kusini Unguja</v>
          </cell>
          <cell r="C5679"/>
        </row>
        <row r="5680">
          <cell r="B5680" t="str">
            <v>Lindi</v>
          </cell>
          <cell r="C5680"/>
        </row>
        <row r="5681">
          <cell r="B5681" t="str">
            <v>Mara</v>
          </cell>
          <cell r="C5681"/>
        </row>
        <row r="5682">
          <cell r="B5682" t="str">
            <v>Mbeya</v>
          </cell>
          <cell r="C5682"/>
        </row>
        <row r="5683">
          <cell r="B5683" t="str">
            <v>Zanzibar West</v>
          </cell>
          <cell r="C5683"/>
        </row>
        <row r="5684">
          <cell r="B5684" t="str">
            <v>Mjini Magharibi</v>
          </cell>
          <cell r="C5684"/>
        </row>
        <row r="5685">
          <cell r="B5685" t="str">
            <v>Morogoro</v>
          </cell>
          <cell r="C5685"/>
        </row>
        <row r="5686">
          <cell r="B5686" t="str">
            <v>Mtwara</v>
          </cell>
          <cell r="C5686"/>
        </row>
        <row r="5687">
          <cell r="B5687" t="str">
            <v>Mwanza</v>
          </cell>
          <cell r="C5687"/>
        </row>
        <row r="5688">
          <cell r="B5688" t="str">
            <v>Coast</v>
          </cell>
          <cell r="C5688"/>
        </row>
        <row r="5689">
          <cell r="B5689" t="str">
            <v>Pwani</v>
          </cell>
          <cell r="C5689"/>
        </row>
        <row r="5690">
          <cell r="B5690" t="str">
            <v>Rukwa</v>
          </cell>
          <cell r="C5690"/>
        </row>
        <row r="5691">
          <cell r="B5691" t="str">
            <v>Ruvuma</v>
          </cell>
          <cell r="C5691"/>
        </row>
        <row r="5692">
          <cell r="B5692" t="str">
            <v>Shinyanga</v>
          </cell>
          <cell r="C5692"/>
        </row>
        <row r="5693">
          <cell r="B5693" t="str">
            <v>Singida</v>
          </cell>
          <cell r="C5693"/>
        </row>
        <row r="5694">
          <cell r="B5694" t="str">
            <v>Tabora</v>
          </cell>
          <cell r="C5694"/>
        </row>
        <row r="5695">
          <cell r="B5695" t="str">
            <v>Tanga</v>
          </cell>
          <cell r="C5695"/>
        </row>
        <row r="5696">
          <cell r="B5696" t="str">
            <v>Manyara</v>
          </cell>
          <cell r="C5696"/>
        </row>
        <row r="5697">
          <cell r="B5697" t="str">
            <v>Geita</v>
          </cell>
          <cell r="C5697"/>
        </row>
        <row r="5698">
          <cell r="B5698" t="str">
            <v>Katavi</v>
          </cell>
          <cell r="C5698"/>
        </row>
        <row r="5699">
          <cell r="B5699" t="str">
            <v>Njombe</v>
          </cell>
          <cell r="C5699"/>
        </row>
        <row r="5700">
          <cell r="B5700" t="str">
            <v>Simiyu</v>
          </cell>
          <cell r="C5700"/>
        </row>
        <row r="5701">
          <cell r="B5701" t="str">
            <v>Songwe</v>
          </cell>
          <cell r="C5701"/>
        </row>
        <row r="5702">
          <cell r="B5702" t="str">
            <v>Songwe</v>
          </cell>
          <cell r="C5702"/>
        </row>
        <row r="5703">
          <cell r="B5703" t="str">
            <v>Kyiv</v>
          </cell>
          <cell r="C5703"/>
        </row>
        <row r="5704">
          <cell r="B5704" t="str">
            <v>Sevastopol</v>
          </cell>
          <cell r="C5704"/>
        </row>
        <row r="5705">
          <cell r="B5705" t="str">
            <v>Vinnytska oblast</v>
          </cell>
          <cell r="C5705"/>
        </row>
        <row r="5706">
          <cell r="B5706" t="str">
            <v>Volynska oblast</v>
          </cell>
          <cell r="C5706"/>
        </row>
        <row r="5707">
          <cell r="B5707" t="str">
            <v>Luhanska oblast</v>
          </cell>
          <cell r="C5707"/>
        </row>
        <row r="5708">
          <cell r="B5708" t="str">
            <v>Dnipropetrovska oblast</v>
          </cell>
          <cell r="C5708"/>
        </row>
        <row r="5709">
          <cell r="B5709" t="str">
            <v>Donetska oblast</v>
          </cell>
          <cell r="C5709"/>
        </row>
        <row r="5710">
          <cell r="B5710" t="str">
            <v>Zhytomyrska oblast</v>
          </cell>
          <cell r="C5710"/>
        </row>
        <row r="5711">
          <cell r="B5711" t="str">
            <v>Zakarpatska oblast</v>
          </cell>
          <cell r="C5711"/>
        </row>
        <row r="5712">
          <cell r="B5712" t="str">
            <v>Zaporizka oblast</v>
          </cell>
          <cell r="C5712"/>
        </row>
        <row r="5713">
          <cell r="B5713" t="str">
            <v>Ivano-Frankivska oblast</v>
          </cell>
          <cell r="C5713"/>
        </row>
        <row r="5714">
          <cell r="B5714" t="str">
            <v>Kyivska oblast</v>
          </cell>
          <cell r="C5714"/>
        </row>
        <row r="5715">
          <cell r="B5715" t="str">
            <v>Kirovohradska oblast</v>
          </cell>
          <cell r="C5715"/>
        </row>
        <row r="5716">
          <cell r="B5716" t="str">
            <v>Lvivska oblast</v>
          </cell>
          <cell r="C5716"/>
        </row>
        <row r="5717">
          <cell r="B5717" t="str">
            <v>Mykolaivska oblast</v>
          </cell>
          <cell r="C5717"/>
        </row>
        <row r="5718">
          <cell r="B5718" t="str">
            <v>Odeska oblast</v>
          </cell>
          <cell r="C5718"/>
        </row>
        <row r="5719">
          <cell r="B5719" t="str">
            <v>Poltavska oblast</v>
          </cell>
          <cell r="C5719"/>
        </row>
        <row r="5720">
          <cell r="B5720" t="str">
            <v>Rivnenska oblast</v>
          </cell>
          <cell r="C5720"/>
        </row>
        <row r="5721">
          <cell r="B5721" t="str">
            <v>Sumska oblast</v>
          </cell>
          <cell r="C5721"/>
        </row>
        <row r="5722">
          <cell r="B5722" t="str">
            <v>Ternopilska oblast</v>
          </cell>
          <cell r="C5722"/>
        </row>
        <row r="5723">
          <cell r="B5723" t="str">
            <v>Kharkivska oblast</v>
          </cell>
          <cell r="C5723"/>
        </row>
        <row r="5724">
          <cell r="B5724" t="str">
            <v>Khersonska oblast</v>
          </cell>
          <cell r="C5724"/>
        </row>
        <row r="5725">
          <cell r="B5725" t="str">
            <v>Khmelnytska oblast</v>
          </cell>
          <cell r="C5725"/>
        </row>
        <row r="5726">
          <cell r="B5726" t="str">
            <v>Cherkaska oblast</v>
          </cell>
          <cell r="C5726"/>
        </row>
        <row r="5727">
          <cell r="B5727" t="str">
            <v>Chernihivska oblast</v>
          </cell>
          <cell r="C5727"/>
        </row>
        <row r="5728">
          <cell r="B5728" t="str">
            <v>Chernivetska oblast</v>
          </cell>
          <cell r="C5728"/>
        </row>
        <row r="5729">
          <cell r="B5729" t="str">
            <v>Avtonomna Respublika Krym</v>
          </cell>
          <cell r="C5729"/>
        </row>
        <row r="5730">
          <cell r="B5730" t="str">
            <v>Central</v>
          </cell>
          <cell r="C5730"/>
        </row>
        <row r="5731">
          <cell r="B5731" t="str">
            <v>Kalangala</v>
          </cell>
          <cell r="C5731"/>
        </row>
        <row r="5732">
          <cell r="B5732" t="str">
            <v>Kiboga</v>
          </cell>
          <cell r="C5732"/>
        </row>
        <row r="5733">
          <cell r="B5733" t="str">
            <v>Luwero</v>
          </cell>
          <cell r="C5733"/>
        </row>
        <row r="5734">
          <cell r="B5734" t="str">
            <v>Masaka</v>
          </cell>
          <cell r="C5734"/>
        </row>
        <row r="5735">
          <cell r="B5735" t="str">
            <v>Mpigi</v>
          </cell>
          <cell r="C5735"/>
        </row>
        <row r="5736">
          <cell r="B5736" t="str">
            <v>Mubende</v>
          </cell>
          <cell r="C5736"/>
        </row>
        <row r="5737">
          <cell r="B5737" t="str">
            <v>Mukono</v>
          </cell>
          <cell r="C5737"/>
        </row>
        <row r="5738">
          <cell r="B5738" t="str">
            <v>Nakasongola</v>
          </cell>
          <cell r="C5738"/>
        </row>
        <row r="5739">
          <cell r="B5739" t="str">
            <v>Rakai</v>
          </cell>
          <cell r="C5739"/>
        </row>
        <row r="5740">
          <cell r="B5740" t="str">
            <v>Sembabule</v>
          </cell>
          <cell r="C5740"/>
        </row>
        <row r="5741">
          <cell r="B5741" t="str">
            <v>Kayunga</v>
          </cell>
          <cell r="C5741"/>
        </row>
        <row r="5742">
          <cell r="B5742" t="str">
            <v>Wakiso</v>
          </cell>
          <cell r="C5742"/>
        </row>
        <row r="5743">
          <cell r="B5743" t="str">
            <v>Lyantonde</v>
          </cell>
          <cell r="C5743"/>
        </row>
        <row r="5744">
          <cell r="B5744" t="str">
            <v>Mityana</v>
          </cell>
          <cell r="C5744"/>
        </row>
        <row r="5745">
          <cell r="B5745" t="str">
            <v>Nakaseke</v>
          </cell>
          <cell r="C5745"/>
        </row>
        <row r="5746">
          <cell r="B5746" t="str">
            <v>Buikwe</v>
          </cell>
          <cell r="C5746"/>
        </row>
        <row r="5747">
          <cell r="B5747" t="str">
            <v>Bukomansibi</v>
          </cell>
          <cell r="C5747"/>
        </row>
        <row r="5748">
          <cell r="B5748" t="str">
            <v>Butambala</v>
          </cell>
          <cell r="C5748"/>
        </row>
        <row r="5749">
          <cell r="B5749" t="str">
            <v>Buvuma</v>
          </cell>
          <cell r="C5749"/>
        </row>
        <row r="5750">
          <cell r="B5750" t="str">
            <v>Gomba</v>
          </cell>
          <cell r="C5750"/>
        </row>
        <row r="5751">
          <cell r="B5751" t="str">
            <v>Kalungu</v>
          </cell>
          <cell r="C5751"/>
        </row>
        <row r="5752">
          <cell r="B5752" t="str">
            <v>Kyankwanzi</v>
          </cell>
          <cell r="C5752"/>
        </row>
        <row r="5753">
          <cell r="B5753" t="str">
            <v>Lwengo</v>
          </cell>
          <cell r="C5753"/>
        </row>
        <row r="5754">
          <cell r="B5754" t="str">
            <v>Kyotera</v>
          </cell>
          <cell r="C5754"/>
        </row>
        <row r="5755">
          <cell r="B5755" t="str">
            <v>Kasanda</v>
          </cell>
          <cell r="C5755"/>
        </row>
        <row r="5756">
          <cell r="B5756" t="str">
            <v>Kampala</v>
          </cell>
          <cell r="C5756"/>
        </row>
        <row r="5757">
          <cell r="B5757" t="str">
            <v>Eastern</v>
          </cell>
          <cell r="C5757"/>
        </row>
        <row r="5758">
          <cell r="B5758" t="str">
            <v>Bugiri</v>
          </cell>
          <cell r="C5758"/>
        </row>
        <row r="5759">
          <cell r="B5759" t="str">
            <v>Busia</v>
          </cell>
          <cell r="C5759"/>
        </row>
        <row r="5760">
          <cell r="B5760" t="str">
            <v>Iganga</v>
          </cell>
          <cell r="C5760"/>
        </row>
        <row r="5761">
          <cell r="B5761" t="str">
            <v>Jinja</v>
          </cell>
          <cell r="C5761"/>
        </row>
        <row r="5762">
          <cell r="B5762" t="str">
            <v>Kamuli</v>
          </cell>
          <cell r="C5762"/>
        </row>
        <row r="5763">
          <cell r="B5763" t="str">
            <v>Kapchorwa</v>
          </cell>
          <cell r="C5763"/>
        </row>
        <row r="5764">
          <cell r="B5764" t="str">
            <v>Katakwi</v>
          </cell>
          <cell r="C5764"/>
        </row>
        <row r="5765">
          <cell r="B5765" t="str">
            <v>Kumi</v>
          </cell>
          <cell r="C5765"/>
        </row>
        <row r="5766">
          <cell r="B5766" t="str">
            <v>Mbale</v>
          </cell>
          <cell r="C5766"/>
        </row>
        <row r="5767">
          <cell r="B5767" t="str">
            <v>Pallisa</v>
          </cell>
          <cell r="C5767"/>
        </row>
        <row r="5768">
          <cell r="B5768" t="str">
            <v>Soroti</v>
          </cell>
          <cell r="C5768"/>
        </row>
        <row r="5769">
          <cell r="B5769" t="str">
            <v>Tororo</v>
          </cell>
          <cell r="C5769"/>
        </row>
        <row r="5770">
          <cell r="B5770" t="str">
            <v>Kaberamaido</v>
          </cell>
          <cell r="C5770"/>
        </row>
        <row r="5771">
          <cell r="B5771" t="str">
            <v>Mayuge</v>
          </cell>
          <cell r="C5771"/>
        </row>
        <row r="5772">
          <cell r="B5772" t="str">
            <v>Sironko</v>
          </cell>
          <cell r="C5772"/>
        </row>
        <row r="5773">
          <cell r="B5773" t="str">
            <v>Amuria</v>
          </cell>
          <cell r="C5773"/>
        </row>
        <row r="5774">
          <cell r="B5774" t="str">
            <v>Budaka</v>
          </cell>
          <cell r="C5774"/>
        </row>
        <row r="5775">
          <cell r="B5775" t="str">
            <v>Bududa</v>
          </cell>
          <cell r="C5775"/>
        </row>
        <row r="5776">
          <cell r="B5776" t="str">
            <v>Bukedea</v>
          </cell>
          <cell r="C5776"/>
        </row>
        <row r="5777">
          <cell r="B5777" t="str">
            <v>Bukwa</v>
          </cell>
          <cell r="C5777"/>
        </row>
        <row r="5778">
          <cell r="B5778" t="str">
            <v>Butaleja</v>
          </cell>
          <cell r="C5778"/>
        </row>
        <row r="5779">
          <cell r="B5779" t="str">
            <v>Kaliro</v>
          </cell>
          <cell r="C5779"/>
        </row>
        <row r="5780">
          <cell r="B5780" t="str">
            <v>Manafwa</v>
          </cell>
          <cell r="C5780"/>
        </row>
        <row r="5781">
          <cell r="B5781" t="str">
            <v>Namutumba</v>
          </cell>
          <cell r="C5781"/>
        </row>
        <row r="5782">
          <cell r="B5782" t="str">
            <v>Bulambuli</v>
          </cell>
          <cell r="C5782"/>
        </row>
        <row r="5783">
          <cell r="B5783" t="str">
            <v>Buyende</v>
          </cell>
          <cell r="C5783"/>
        </row>
        <row r="5784">
          <cell r="B5784" t="str">
            <v>Kibuku</v>
          </cell>
          <cell r="C5784"/>
        </row>
        <row r="5785">
          <cell r="B5785" t="str">
            <v>Kween</v>
          </cell>
          <cell r="C5785"/>
        </row>
        <row r="5786">
          <cell r="B5786" t="str">
            <v>Luuka</v>
          </cell>
          <cell r="C5786"/>
        </row>
        <row r="5787">
          <cell r="B5787" t="str">
            <v>Namayingo</v>
          </cell>
          <cell r="C5787"/>
        </row>
        <row r="5788">
          <cell r="B5788" t="str">
            <v>Ngora</v>
          </cell>
          <cell r="C5788"/>
        </row>
        <row r="5789">
          <cell r="B5789" t="str">
            <v>Serere</v>
          </cell>
          <cell r="C5789"/>
        </row>
        <row r="5790">
          <cell r="B5790" t="str">
            <v>Butebo</v>
          </cell>
          <cell r="C5790"/>
        </row>
        <row r="5791">
          <cell r="B5791" t="str">
            <v>Namisindwa</v>
          </cell>
          <cell r="C5791"/>
        </row>
        <row r="5792">
          <cell r="B5792" t="str">
            <v>Bugweri</v>
          </cell>
          <cell r="C5792"/>
        </row>
        <row r="5793">
          <cell r="B5793" t="str">
            <v>Kapelebyong</v>
          </cell>
          <cell r="C5793"/>
        </row>
        <row r="5794">
          <cell r="B5794" t="str">
            <v>Northern</v>
          </cell>
          <cell r="C5794"/>
        </row>
        <row r="5795">
          <cell r="B5795" t="str">
            <v>Adjumani</v>
          </cell>
          <cell r="C5795"/>
        </row>
        <row r="5796">
          <cell r="B5796" t="str">
            <v>Apac</v>
          </cell>
          <cell r="C5796"/>
        </row>
        <row r="5797">
          <cell r="B5797" t="str">
            <v>Arua</v>
          </cell>
          <cell r="C5797"/>
        </row>
        <row r="5798">
          <cell r="B5798" t="str">
            <v>Gulu</v>
          </cell>
          <cell r="C5798"/>
        </row>
        <row r="5799">
          <cell r="B5799" t="str">
            <v>Kitgum</v>
          </cell>
          <cell r="C5799"/>
        </row>
        <row r="5800">
          <cell r="B5800" t="str">
            <v>Kotido</v>
          </cell>
          <cell r="C5800"/>
        </row>
        <row r="5801">
          <cell r="B5801" t="str">
            <v>Lira</v>
          </cell>
          <cell r="C5801"/>
        </row>
        <row r="5802">
          <cell r="B5802" t="str">
            <v>Moroto</v>
          </cell>
          <cell r="C5802"/>
        </row>
        <row r="5803">
          <cell r="B5803" t="str">
            <v>Moyo</v>
          </cell>
          <cell r="C5803"/>
        </row>
        <row r="5804">
          <cell r="B5804" t="str">
            <v>Nebbi</v>
          </cell>
          <cell r="C5804"/>
        </row>
        <row r="5805">
          <cell r="B5805" t="str">
            <v>Nakapiripirit</v>
          </cell>
          <cell r="C5805"/>
        </row>
        <row r="5806">
          <cell r="B5806" t="str">
            <v>Pader</v>
          </cell>
          <cell r="C5806"/>
        </row>
        <row r="5807">
          <cell r="B5807" t="str">
            <v>Yumbe</v>
          </cell>
          <cell r="C5807"/>
        </row>
        <row r="5808">
          <cell r="B5808" t="str">
            <v>Abim</v>
          </cell>
          <cell r="C5808"/>
        </row>
        <row r="5809">
          <cell r="B5809" t="str">
            <v>Amolatar</v>
          </cell>
          <cell r="C5809"/>
        </row>
        <row r="5810">
          <cell r="B5810" t="str">
            <v>Amuru</v>
          </cell>
          <cell r="C5810"/>
        </row>
        <row r="5811">
          <cell r="B5811" t="str">
            <v>Dokolo</v>
          </cell>
          <cell r="C5811"/>
        </row>
        <row r="5812">
          <cell r="B5812" t="str">
            <v>Kaabong</v>
          </cell>
          <cell r="C5812"/>
        </row>
        <row r="5813">
          <cell r="B5813" t="str">
            <v>Koboko</v>
          </cell>
          <cell r="C5813"/>
        </row>
        <row r="5814">
          <cell r="B5814" t="str">
            <v>Maracha</v>
          </cell>
          <cell r="C5814"/>
        </row>
        <row r="5815">
          <cell r="B5815" t="str">
            <v>Oyam</v>
          </cell>
          <cell r="C5815"/>
        </row>
        <row r="5816">
          <cell r="B5816" t="str">
            <v>Agago</v>
          </cell>
          <cell r="C5816"/>
        </row>
        <row r="5817">
          <cell r="B5817" t="str">
            <v>Alebtong</v>
          </cell>
          <cell r="C5817"/>
        </row>
        <row r="5818">
          <cell r="B5818" t="str">
            <v>Amudat</v>
          </cell>
          <cell r="C5818"/>
        </row>
        <row r="5819">
          <cell r="B5819" t="str">
            <v>Kole</v>
          </cell>
          <cell r="C5819"/>
        </row>
        <row r="5820">
          <cell r="B5820" t="str">
            <v>Lamwo</v>
          </cell>
          <cell r="C5820"/>
        </row>
        <row r="5821">
          <cell r="B5821" t="str">
            <v>Napak</v>
          </cell>
          <cell r="C5821"/>
        </row>
        <row r="5822">
          <cell r="B5822" t="str">
            <v>Nwoya</v>
          </cell>
          <cell r="C5822"/>
        </row>
        <row r="5823">
          <cell r="B5823" t="str">
            <v>Otuke</v>
          </cell>
          <cell r="C5823"/>
        </row>
        <row r="5824">
          <cell r="B5824" t="str">
            <v>Zombo</v>
          </cell>
          <cell r="C5824"/>
        </row>
        <row r="5825">
          <cell r="B5825" t="str">
            <v>Omoro</v>
          </cell>
          <cell r="C5825"/>
        </row>
        <row r="5826">
          <cell r="B5826" t="str">
            <v>Pakwach</v>
          </cell>
          <cell r="C5826"/>
        </row>
        <row r="5827">
          <cell r="B5827" t="str">
            <v>Kwania</v>
          </cell>
          <cell r="C5827"/>
        </row>
        <row r="5828">
          <cell r="B5828" t="str">
            <v>Nabilatuk</v>
          </cell>
          <cell r="C5828"/>
        </row>
        <row r="5829">
          <cell r="B5829" t="str">
            <v>Western</v>
          </cell>
          <cell r="C5829"/>
        </row>
        <row r="5830">
          <cell r="B5830" t="str">
            <v>Bundibugyo</v>
          </cell>
          <cell r="C5830"/>
        </row>
        <row r="5831">
          <cell r="B5831" t="str">
            <v>Bushenyi</v>
          </cell>
          <cell r="C5831"/>
        </row>
        <row r="5832">
          <cell r="B5832" t="str">
            <v>Hoima</v>
          </cell>
          <cell r="C5832"/>
        </row>
        <row r="5833">
          <cell r="B5833" t="str">
            <v>Kabale</v>
          </cell>
          <cell r="C5833"/>
        </row>
        <row r="5834">
          <cell r="B5834" t="str">
            <v>Kabarole</v>
          </cell>
          <cell r="C5834"/>
        </row>
        <row r="5835">
          <cell r="B5835" t="str">
            <v>Kasese</v>
          </cell>
          <cell r="C5835"/>
        </row>
        <row r="5836">
          <cell r="B5836" t="str">
            <v>Kibaale</v>
          </cell>
          <cell r="C5836"/>
        </row>
        <row r="5837">
          <cell r="B5837" t="str">
            <v>Kisoro</v>
          </cell>
          <cell r="C5837"/>
        </row>
        <row r="5838">
          <cell r="B5838" t="str">
            <v>Masindi</v>
          </cell>
          <cell r="C5838"/>
        </row>
        <row r="5839">
          <cell r="B5839" t="str">
            <v>Mbarara</v>
          </cell>
          <cell r="C5839"/>
        </row>
        <row r="5840">
          <cell r="B5840" t="str">
            <v>Ntungamo</v>
          </cell>
          <cell r="C5840"/>
        </row>
        <row r="5841">
          <cell r="B5841" t="str">
            <v>Rukungiri</v>
          </cell>
          <cell r="C5841"/>
        </row>
        <row r="5842">
          <cell r="B5842" t="str">
            <v>Kamwenge</v>
          </cell>
          <cell r="C5842"/>
        </row>
        <row r="5843">
          <cell r="B5843" t="str">
            <v>Kanungu</v>
          </cell>
          <cell r="C5843"/>
        </row>
        <row r="5844">
          <cell r="B5844" t="str">
            <v>Kyenjojo</v>
          </cell>
          <cell r="C5844"/>
        </row>
        <row r="5845">
          <cell r="B5845" t="str">
            <v>Buliisa</v>
          </cell>
          <cell r="C5845"/>
        </row>
        <row r="5846">
          <cell r="B5846" t="str">
            <v>Ibanda</v>
          </cell>
          <cell r="C5846"/>
        </row>
        <row r="5847">
          <cell r="B5847" t="str">
            <v>Isingiro</v>
          </cell>
          <cell r="C5847"/>
        </row>
        <row r="5848">
          <cell r="B5848" t="str">
            <v>Kiruhura</v>
          </cell>
          <cell r="C5848"/>
        </row>
        <row r="5849">
          <cell r="B5849" t="str">
            <v>Buhweju</v>
          </cell>
          <cell r="C5849"/>
        </row>
        <row r="5850">
          <cell r="B5850" t="str">
            <v>Kiryandongo</v>
          </cell>
          <cell r="C5850"/>
        </row>
        <row r="5851">
          <cell r="B5851" t="str">
            <v>Kyegegwa</v>
          </cell>
          <cell r="C5851"/>
        </row>
        <row r="5852">
          <cell r="B5852" t="str">
            <v>Mitooma</v>
          </cell>
          <cell r="C5852"/>
        </row>
        <row r="5853">
          <cell r="B5853" t="str">
            <v>Ntoroko</v>
          </cell>
          <cell r="C5853"/>
        </row>
        <row r="5854">
          <cell r="B5854" t="str">
            <v>Rubirizi</v>
          </cell>
          <cell r="C5854"/>
        </row>
        <row r="5855">
          <cell r="B5855" t="str">
            <v>Sheema</v>
          </cell>
          <cell r="C5855"/>
        </row>
        <row r="5856">
          <cell r="B5856" t="str">
            <v>Kagadi</v>
          </cell>
          <cell r="C5856"/>
        </row>
        <row r="5857">
          <cell r="B5857" t="str">
            <v>Kakumiro</v>
          </cell>
          <cell r="C5857"/>
        </row>
        <row r="5858">
          <cell r="B5858" t="str">
            <v>Rubanda</v>
          </cell>
          <cell r="C5858"/>
        </row>
        <row r="5859">
          <cell r="B5859" t="str">
            <v>Bunyangabu</v>
          </cell>
          <cell r="C5859"/>
        </row>
        <row r="5860">
          <cell r="B5860" t="str">
            <v>Rukiga</v>
          </cell>
          <cell r="C5860"/>
        </row>
        <row r="5861">
          <cell r="B5861" t="str">
            <v>Kikuube</v>
          </cell>
          <cell r="C5861"/>
        </row>
        <row r="5862">
          <cell r="B5862" t="str">
            <v>Johnston Atoll</v>
          </cell>
          <cell r="C5862"/>
        </row>
        <row r="5863">
          <cell r="B5863" t="str">
            <v>Midway Islands</v>
          </cell>
          <cell r="C5863"/>
        </row>
        <row r="5864">
          <cell r="B5864" t="str">
            <v>Navassa Island</v>
          </cell>
          <cell r="C5864"/>
        </row>
        <row r="5865">
          <cell r="B5865" t="str">
            <v>Wake Island</v>
          </cell>
          <cell r="C5865"/>
        </row>
        <row r="5866">
          <cell r="B5866" t="str">
            <v>Baker Island</v>
          </cell>
          <cell r="C5866"/>
        </row>
        <row r="5867">
          <cell r="B5867" t="str">
            <v>Howland Island</v>
          </cell>
          <cell r="C5867"/>
        </row>
        <row r="5868">
          <cell r="B5868" t="str">
            <v>Jarvis Island</v>
          </cell>
          <cell r="C5868"/>
        </row>
        <row r="5869">
          <cell r="B5869" t="str">
            <v>Kingman Reef</v>
          </cell>
          <cell r="C5869"/>
        </row>
        <row r="5870">
          <cell r="B5870" t="str">
            <v>Palmyra Atoll</v>
          </cell>
          <cell r="C5870"/>
        </row>
        <row r="5871">
          <cell r="B5871" t="str">
            <v>District of Columbia</v>
          </cell>
          <cell r="C5871"/>
        </row>
        <row r="5872">
          <cell r="B5872" t="str">
            <v>American Samoa (see also separate country code entry under AS)</v>
          </cell>
          <cell r="C5872"/>
        </row>
        <row r="5873">
          <cell r="B5873" t="str">
            <v>Guam (see also separate country code entry under GU)</v>
          </cell>
          <cell r="C5873"/>
        </row>
        <row r="5874">
          <cell r="B5874" t="str">
            <v>Northern Mariana Islands (see also separate country code entry under MP)</v>
          </cell>
          <cell r="C5874"/>
        </row>
        <row r="5875">
          <cell r="B5875" t="str">
            <v>Puerto Rico (see also separate country code entry under PR)</v>
          </cell>
          <cell r="C5875"/>
        </row>
        <row r="5876">
          <cell r="B5876" t="str">
            <v>United States Minor Outlying Islands (see also separate country code entry under UM)</v>
          </cell>
          <cell r="C5876"/>
        </row>
        <row r="5877">
          <cell r="B5877" t="str">
            <v>Virgin Islands, U.S. (see also separate country code entry under VI)</v>
          </cell>
          <cell r="C5877"/>
        </row>
        <row r="5878">
          <cell r="B5878" t="str">
            <v>Alaska</v>
          </cell>
          <cell r="C5878"/>
        </row>
        <row r="5879">
          <cell r="B5879" t="str">
            <v>Alabama</v>
          </cell>
          <cell r="C5879"/>
        </row>
        <row r="5880">
          <cell r="B5880" t="str">
            <v>Arkansas</v>
          </cell>
          <cell r="C5880"/>
        </row>
        <row r="5881">
          <cell r="B5881" t="str">
            <v>Arizona</v>
          </cell>
          <cell r="C5881"/>
        </row>
        <row r="5882">
          <cell r="B5882" t="str">
            <v>California</v>
          </cell>
          <cell r="C5882"/>
        </row>
        <row r="5883">
          <cell r="B5883" t="str">
            <v>Colorado</v>
          </cell>
          <cell r="C5883"/>
        </row>
        <row r="5884">
          <cell r="B5884" t="str">
            <v>Connecticut</v>
          </cell>
          <cell r="C5884"/>
        </row>
        <row r="5885">
          <cell r="B5885" t="str">
            <v>Delaware</v>
          </cell>
          <cell r="C5885"/>
        </row>
        <row r="5886">
          <cell r="B5886" t="str">
            <v>Florida</v>
          </cell>
          <cell r="C5886"/>
        </row>
        <row r="5887">
          <cell r="B5887" t="str">
            <v>Georgia</v>
          </cell>
          <cell r="C5887"/>
        </row>
        <row r="5888">
          <cell r="B5888" t="str">
            <v>Hawaii</v>
          </cell>
          <cell r="C5888"/>
        </row>
        <row r="5889">
          <cell r="B5889" t="str">
            <v>Iowa</v>
          </cell>
          <cell r="C5889"/>
        </row>
        <row r="5890">
          <cell r="B5890" t="str">
            <v>Idaho</v>
          </cell>
          <cell r="C5890"/>
        </row>
        <row r="5891">
          <cell r="B5891" t="str">
            <v>Illinois</v>
          </cell>
          <cell r="C5891"/>
        </row>
        <row r="5892">
          <cell r="B5892" t="str">
            <v>Indiana</v>
          </cell>
          <cell r="C5892"/>
        </row>
        <row r="5893">
          <cell r="B5893" t="str">
            <v>Kansas</v>
          </cell>
          <cell r="C5893"/>
        </row>
        <row r="5894">
          <cell r="B5894" t="str">
            <v>Kentucky</v>
          </cell>
          <cell r="C5894"/>
        </row>
        <row r="5895">
          <cell r="B5895" t="str">
            <v>Louisiana</v>
          </cell>
          <cell r="C5895"/>
        </row>
        <row r="5896">
          <cell r="B5896" t="str">
            <v>Massachusetts</v>
          </cell>
          <cell r="C5896"/>
        </row>
        <row r="5897">
          <cell r="B5897" t="str">
            <v>Maryland</v>
          </cell>
          <cell r="C5897"/>
        </row>
        <row r="5898">
          <cell r="B5898" t="str">
            <v>Maine</v>
          </cell>
          <cell r="C5898"/>
        </row>
        <row r="5899">
          <cell r="B5899" t="str">
            <v>Michigan</v>
          </cell>
          <cell r="C5899"/>
        </row>
        <row r="5900">
          <cell r="B5900" t="str">
            <v>Minnesota</v>
          </cell>
          <cell r="C5900"/>
        </row>
        <row r="5901">
          <cell r="B5901" t="str">
            <v>Missouri</v>
          </cell>
          <cell r="C5901"/>
        </row>
        <row r="5902">
          <cell r="B5902" t="str">
            <v>Mississippi</v>
          </cell>
          <cell r="C5902"/>
        </row>
        <row r="5903">
          <cell r="B5903" t="str">
            <v>Montana</v>
          </cell>
          <cell r="C5903"/>
        </row>
        <row r="5904">
          <cell r="B5904" t="str">
            <v>North Carolina</v>
          </cell>
          <cell r="C5904"/>
        </row>
        <row r="5905">
          <cell r="B5905" t="str">
            <v>North Dakota</v>
          </cell>
          <cell r="C5905"/>
        </row>
        <row r="5906">
          <cell r="B5906" t="str">
            <v>Nebraska</v>
          </cell>
          <cell r="C5906"/>
        </row>
        <row r="5907">
          <cell r="B5907" t="str">
            <v>New Hampshire</v>
          </cell>
          <cell r="C5907"/>
        </row>
        <row r="5908">
          <cell r="B5908" t="str">
            <v>New Jersey</v>
          </cell>
          <cell r="C5908"/>
        </row>
        <row r="5909">
          <cell r="B5909" t="str">
            <v>New Mexico</v>
          </cell>
          <cell r="C5909"/>
        </row>
        <row r="5910">
          <cell r="B5910" t="str">
            <v>Nevada</v>
          </cell>
          <cell r="C5910"/>
        </row>
        <row r="5911">
          <cell r="B5911" t="str">
            <v>New York</v>
          </cell>
          <cell r="C5911"/>
        </row>
        <row r="5912">
          <cell r="B5912" t="str">
            <v>Ohio</v>
          </cell>
          <cell r="C5912"/>
        </row>
        <row r="5913">
          <cell r="B5913" t="str">
            <v>Oklahoma</v>
          </cell>
          <cell r="C5913"/>
        </row>
        <row r="5914">
          <cell r="B5914" t="str">
            <v>Oregon</v>
          </cell>
          <cell r="C5914"/>
        </row>
        <row r="5915">
          <cell r="B5915" t="str">
            <v>Pennsylvania</v>
          </cell>
          <cell r="C5915"/>
        </row>
        <row r="5916">
          <cell r="B5916" t="str">
            <v>Rhode Island</v>
          </cell>
          <cell r="C5916"/>
        </row>
        <row r="5917">
          <cell r="B5917" t="str">
            <v>South Carolina</v>
          </cell>
          <cell r="C5917"/>
        </row>
        <row r="5918">
          <cell r="B5918" t="str">
            <v>South Dakota</v>
          </cell>
          <cell r="C5918"/>
        </row>
        <row r="5919">
          <cell r="B5919" t="str">
            <v>Tennessee</v>
          </cell>
          <cell r="C5919"/>
        </row>
        <row r="5920">
          <cell r="B5920" t="str">
            <v>Texas</v>
          </cell>
          <cell r="C5920"/>
        </row>
        <row r="5921">
          <cell r="B5921" t="str">
            <v>Utah</v>
          </cell>
          <cell r="C5921"/>
        </row>
        <row r="5922">
          <cell r="B5922" t="str">
            <v>Virginia</v>
          </cell>
          <cell r="C5922"/>
        </row>
        <row r="5923">
          <cell r="B5923" t="str">
            <v>Vermont</v>
          </cell>
          <cell r="C5923"/>
        </row>
        <row r="5924">
          <cell r="B5924" t="str">
            <v>Washington</v>
          </cell>
          <cell r="C5924"/>
        </row>
        <row r="5925">
          <cell r="B5925" t="str">
            <v>Wisconsin</v>
          </cell>
          <cell r="C5925"/>
        </row>
        <row r="5926">
          <cell r="B5926" t="str">
            <v>West Virginia</v>
          </cell>
          <cell r="C5926"/>
        </row>
        <row r="5927">
          <cell r="B5927" t="str">
            <v>Wyoming</v>
          </cell>
          <cell r="C5927"/>
        </row>
        <row r="5928">
          <cell r="B5928" t="str">
            <v>Artigas</v>
          </cell>
          <cell r="C5928"/>
        </row>
        <row r="5929">
          <cell r="B5929" t="str">
            <v>Canelones</v>
          </cell>
          <cell r="C5929"/>
        </row>
        <row r="5930">
          <cell r="B5930" t="str">
            <v>Cerro Largo</v>
          </cell>
          <cell r="C5930"/>
        </row>
        <row r="5931">
          <cell r="B5931" t="str">
            <v>Colonia</v>
          </cell>
          <cell r="C5931"/>
        </row>
        <row r="5932">
          <cell r="B5932" t="str">
            <v>Durazno</v>
          </cell>
          <cell r="C5932"/>
        </row>
        <row r="5933">
          <cell r="B5933" t="str">
            <v>Florida</v>
          </cell>
          <cell r="C5933"/>
        </row>
        <row r="5934">
          <cell r="B5934" t="str">
            <v>Flores</v>
          </cell>
          <cell r="C5934"/>
        </row>
        <row r="5935">
          <cell r="B5935" t="str">
            <v>Lavalleja</v>
          </cell>
          <cell r="C5935"/>
        </row>
        <row r="5936">
          <cell r="B5936" t="str">
            <v>Maldonado</v>
          </cell>
          <cell r="C5936"/>
        </row>
        <row r="5937">
          <cell r="B5937" t="str">
            <v>Montevideo</v>
          </cell>
          <cell r="C5937"/>
        </row>
        <row r="5938">
          <cell r="B5938" t="str">
            <v>Paysandú</v>
          </cell>
          <cell r="C5938"/>
        </row>
        <row r="5939">
          <cell r="B5939" t="str">
            <v>Río Negro</v>
          </cell>
          <cell r="C5939"/>
        </row>
        <row r="5940">
          <cell r="B5940" t="str">
            <v>Rocha</v>
          </cell>
          <cell r="C5940"/>
        </row>
        <row r="5941">
          <cell r="B5941" t="str">
            <v>Rivera</v>
          </cell>
          <cell r="C5941"/>
        </row>
        <row r="5942">
          <cell r="B5942" t="str">
            <v>Salto</v>
          </cell>
          <cell r="C5942"/>
        </row>
        <row r="5943">
          <cell r="B5943" t="str">
            <v>San José</v>
          </cell>
          <cell r="C5943"/>
        </row>
        <row r="5944">
          <cell r="B5944" t="str">
            <v>Soriano</v>
          </cell>
          <cell r="C5944"/>
        </row>
        <row r="5945">
          <cell r="B5945" t="str">
            <v>Tacuarembó</v>
          </cell>
          <cell r="C5945"/>
        </row>
        <row r="5946">
          <cell r="B5946" t="str">
            <v>Treinta y Tres</v>
          </cell>
          <cell r="C5946"/>
        </row>
        <row r="5947">
          <cell r="B5947" t="str">
            <v>Andijon</v>
          </cell>
          <cell r="C5947"/>
        </row>
        <row r="5948">
          <cell r="B5948" t="str">
            <v>Buxoro</v>
          </cell>
          <cell r="C5948"/>
        </row>
        <row r="5949">
          <cell r="B5949" t="str">
            <v>Farg‘ona</v>
          </cell>
          <cell r="C5949"/>
        </row>
        <row r="5950">
          <cell r="B5950" t="str">
            <v>Jizzax</v>
          </cell>
          <cell r="C5950"/>
        </row>
        <row r="5951">
          <cell r="B5951" t="str">
            <v>Namangan</v>
          </cell>
          <cell r="C5951"/>
        </row>
        <row r="5952">
          <cell r="B5952" t="str">
            <v>Navoiy</v>
          </cell>
          <cell r="C5952"/>
        </row>
        <row r="5953">
          <cell r="B5953" t="str">
            <v>Qashqadaryo</v>
          </cell>
          <cell r="C5953"/>
        </row>
        <row r="5954">
          <cell r="B5954" t="str">
            <v>Samarqand</v>
          </cell>
          <cell r="C5954"/>
        </row>
        <row r="5955">
          <cell r="B5955" t="str">
            <v>Sirdaryo</v>
          </cell>
          <cell r="C5955"/>
        </row>
        <row r="5956">
          <cell r="B5956" t="str">
            <v>Surxondaryo</v>
          </cell>
          <cell r="C5956"/>
        </row>
        <row r="5957">
          <cell r="B5957" t="str">
            <v>Toshkent</v>
          </cell>
          <cell r="C5957"/>
        </row>
        <row r="5958">
          <cell r="B5958" t="str">
            <v>Xorazm</v>
          </cell>
          <cell r="C5958"/>
        </row>
        <row r="5959">
          <cell r="B5959" t="str">
            <v>Qoraqalpog‘iston Respublikasi</v>
          </cell>
          <cell r="C5959"/>
        </row>
        <row r="5960">
          <cell r="B5960" t="str">
            <v>Toshkent</v>
          </cell>
          <cell r="C5960"/>
        </row>
        <row r="5961">
          <cell r="B5961" t="str">
            <v>Charlotte</v>
          </cell>
          <cell r="C5961"/>
        </row>
        <row r="5962">
          <cell r="B5962" t="str">
            <v>Saint Andrew</v>
          </cell>
          <cell r="C5962"/>
        </row>
        <row r="5963">
          <cell r="B5963" t="str">
            <v>Saint David</v>
          </cell>
          <cell r="C5963"/>
        </row>
        <row r="5964">
          <cell r="B5964" t="str">
            <v>Saint George</v>
          </cell>
          <cell r="C5964"/>
        </row>
        <row r="5965">
          <cell r="B5965" t="str">
            <v>Saint Patrick</v>
          </cell>
          <cell r="C5965"/>
        </row>
        <row r="5966">
          <cell r="B5966" t="str">
            <v>Grenadines</v>
          </cell>
          <cell r="C5966"/>
        </row>
        <row r="5967">
          <cell r="B5967" t="str">
            <v>Anzoátegui</v>
          </cell>
          <cell r="C5967"/>
        </row>
        <row r="5968">
          <cell r="B5968" t="str">
            <v>Apure</v>
          </cell>
          <cell r="C5968"/>
        </row>
        <row r="5969">
          <cell r="B5969" t="str">
            <v>Aragua</v>
          </cell>
          <cell r="C5969"/>
        </row>
        <row r="5970">
          <cell r="B5970" t="str">
            <v>Barinas</v>
          </cell>
          <cell r="C5970"/>
        </row>
        <row r="5971">
          <cell r="B5971" t="str">
            <v>Bolívar</v>
          </cell>
          <cell r="C5971"/>
        </row>
        <row r="5972">
          <cell r="B5972" t="str">
            <v>Carabobo</v>
          </cell>
          <cell r="C5972"/>
        </row>
        <row r="5973">
          <cell r="B5973" t="str">
            <v>Cojedes</v>
          </cell>
          <cell r="C5973"/>
        </row>
        <row r="5974">
          <cell r="B5974" t="str">
            <v>Falcón</v>
          </cell>
          <cell r="C5974"/>
        </row>
        <row r="5975">
          <cell r="B5975" t="str">
            <v>Guárico</v>
          </cell>
          <cell r="C5975"/>
        </row>
        <row r="5976">
          <cell r="B5976" t="str">
            <v>Lara</v>
          </cell>
          <cell r="C5976"/>
        </row>
        <row r="5977">
          <cell r="B5977" t="str">
            <v>Mérida</v>
          </cell>
          <cell r="C5977"/>
        </row>
        <row r="5978">
          <cell r="B5978" t="str">
            <v>Miranda</v>
          </cell>
          <cell r="C5978"/>
        </row>
        <row r="5979">
          <cell r="B5979" t="str">
            <v>Monagas</v>
          </cell>
          <cell r="C5979"/>
        </row>
        <row r="5980">
          <cell r="B5980" t="str">
            <v>Nueva Esparta</v>
          </cell>
          <cell r="C5980"/>
        </row>
        <row r="5981">
          <cell r="B5981" t="str">
            <v>Portuguesa</v>
          </cell>
          <cell r="C5981"/>
        </row>
        <row r="5982">
          <cell r="B5982" t="str">
            <v>Sucre</v>
          </cell>
          <cell r="C5982"/>
        </row>
        <row r="5983">
          <cell r="B5983" t="str">
            <v>Táchira</v>
          </cell>
          <cell r="C5983"/>
        </row>
        <row r="5984">
          <cell r="B5984" t="str">
            <v>Trujillo</v>
          </cell>
          <cell r="C5984"/>
        </row>
        <row r="5985">
          <cell r="B5985" t="str">
            <v>Yaracuy</v>
          </cell>
          <cell r="C5985"/>
        </row>
        <row r="5986">
          <cell r="B5986" t="str">
            <v>Zulia</v>
          </cell>
          <cell r="C5986"/>
        </row>
        <row r="5987">
          <cell r="B5987" t="str">
            <v>Vargas</v>
          </cell>
          <cell r="C5987"/>
        </row>
        <row r="5988">
          <cell r="B5988" t="str">
            <v>Delta Amacuro</v>
          </cell>
          <cell r="C5988"/>
        </row>
        <row r="5989">
          <cell r="B5989" t="str">
            <v>Amazonas</v>
          </cell>
          <cell r="C5989"/>
        </row>
        <row r="5990">
          <cell r="B5990" t="str">
            <v>Dependencias Federales</v>
          </cell>
          <cell r="C5990"/>
        </row>
        <row r="5991">
          <cell r="B5991" t="str">
            <v>Distrito Capital</v>
          </cell>
          <cell r="C5991"/>
        </row>
        <row r="5992">
          <cell r="B5992" t="str">
            <v>Lai Châu</v>
          </cell>
          <cell r="C5992"/>
        </row>
        <row r="5993">
          <cell r="B5993" t="str">
            <v>Lào Cai</v>
          </cell>
          <cell r="C5993"/>
        </row>
        <row r="5994">
          <cell r="B5994" t="str">
            <v>Hà Giang</v>
          </cell>
          <cell r="C5994"/>
        </row>
        <row r="5995">
          <cell r="B5995" t="str">
            <v>Cao Bằng</v>
          </cell>
          <cell r="C5995"/>
        </row>
        <row r="5996">
          <cell r="B5996" t="str">
            <v>Sơn La</v>
          </cell>
          <cell r="C5996"/>
        </row>
        <row r="5997">
          <cell r="B5997" t="str">
            <v>Yên Bái</v>
          </cell>
          <cell r="C5997"/>
        </row>
        <row r="5998">
          <cell r="B5998" t="str">
            <v>Tuyên Quang</v>
          </cell>
          <cell r="C5998"/>
        </row>
        <row r="5999">
          <cell r="B5999" t="str">
            <v>Lạng Sơn</v>
          </cell>
          <cell r="C5999"/>
        </row>
        <row r="6000">
          <cell r="B6000" t="str">
            <v>Quảng Ninh</v>
          </cell>
          <cell r="C6000"/>
        </row>
        <row r="6001">
          <cell r="B6001" t="str">
            <v>Hòa Bình</v>
          </cell>
          <cell r="C6001"/>
        </row>
        <row r="6002">
          <cell r="B6002" t="str">
            <v>Ninh Bình</v>
          </cell>
          <cell r="C6002"/>
        </row>
        <row r="6003">
          <cell r="B6003" t="str">
            <v>Thái Bình</v>
          </cell>
          <cell r="C6003"/>
        </row>
        <row r="6004">
          <cell r="B6004" t="str">
            <v>Thanh Hóa</v>
          </cell>
          <cell r="C6004"/>
        </row>
        <row r="6005">
          <cell r="B6005" t="str">
            <v>Nghệ An</v>
          </cell>
          <cell r="C6005"/>
        </row>
        <row r="6006">
          <cell r="B6006" t="str">
            <v>Hà Tĩnh</v>
          </cell>
          <cell r="C6006"/>
        </row>
        <row r="6007">
          <cell r="B6007" t="str">
            <v>Quảng Bình</v>
          </cell>
          <cell r="C6007"/>
        </row>
        <row r="6008">
          <cell r="B6008" t="str">
            <v>Quảng Trị</v>
          </cell>
          <cell r="C6008"/>
        </row>
        <row r="6009">
          <cell r="B6009" t="str">
            <v>Thừa Thiên-Huế</v>
          </cell>
          <cell r="C6009"/>
        </row>
        <row r="6010">
          <cell r="B6010" t="str">
            <v>Quảng Nam</v>
          </cell>
          <cell r="C6010"/>
        </row>
        <row r="6011">
          <cell r="B6011" t="str">
            <v>Kon Tum</v>
          </cell>
          <cell r="C6011"/>
        </row>
        <row r="6012">
          <cell r="B6012" t="str">
            <v>Quảng Ngãi</v>
          </cell>
          <cell r="C6012"/>
        </row>
        <row r="6013">
          <cell r="B6013" t="str">
            <v>Gia Lai</v>
          </cell>
          <cell r="C6013"/>
        </row>
        <row r="6014">
          <cell r="B6014" t="str">
            <v>Bình Định</v>
          </cell>
          <cell r="C6014"/>
        </row>
        <row r="6015">
          <cell r="B6015" t="str">
            <v>Phú Yên</v>
          </cell>
          <cell r="C6015"/>
        </row>
        <row r="6016">
          <cell r="B6016" t="str">
            <v>Đắk Lắk</v>
          </cell>
          <cell r="C6016"/>
        </row>
        <row r="6017">
          <cell r="B6017" t="str">
            <v>Khánh Hòa</v>
          </cell>
          <cell r="C6017"/>
        </row>
        <row r="6018">
          <cell r="B6018" t="str">
            <v>Lâm Đồng</v>
          </cell>
          <cell r="C6018"/>
        </row>
        <row r="6019">
          <cell r="B6019" t="str">
            <v>Ninh Thuận</v>
          </cell>
          <cell r="C6019"/>
        </row>
        <row r="6020">
          <cell r="B6020" t="str">
            <v>Tây Ninh</v>
          </cell>
          <cell r="C6020"/>
        </row>
        <row r="6021">
          <cell r="B6021" t="str">
            <v>Đồng Nai</v>
          </cell>
          <cell r="C6021"/>
        </row>
        <row r="6022">
          <cell r="B6022" t="str">
            <v>Bình Thuận</v>
          </cell>
          <cell r="C6022"/>
        </row>
        <row r="6023">
          <cell r="B6023" t="str">
            <v>Long An</v>
          </cell>
          <cell r="C6023"/>
        </row>
        <row r="6024">
          <cell r="B6024" t="str">
            <v>Bà Rịa - Vũng Tàu</v>
          </cell>
          <cell r="C6024"/>
        </row>
        <row r="6025">
          <cell r="B6025" t="str">
            <v>An Giang</v>
          </cell>
          <cell r="C6025"/>
        </row>
        <row r="6026">
          <cell r="B6026" t="str">
            <v>Đồng Tháp</v>
          </cell>
          <cell r="C6026"/>
        </row>
        <row r="6027">
          <cell r="B6027" t="str">
            <v>Tiền Giang</v>
          </cell>
          <cell r="C6027"/>
        </row>
        <row r="6028">
          <cell r="B6028" t="str">
            <v>Kiến Giang</v>
          </cell>
          <cell r="C6028"/>
        </row>
        <row r="6029">
          <cell r="B6029" t="str">
            <v>Vĩnh Long</v>
          </cell>
          <cell r="C6029"/>
        </row>
        <row r="6030">
          <cell r="B6030" t="str">
            <v>Bến Tre</v>
          </cell>
          <cell r="C6030"/>
        </row>
        <row r="6031">
          <cell r="B6031" t="str">
            <v>Trà Vinh</v>
          </cell>
          <cell r="C6031"/>
        </row>
        <row r="6032">
          <cell r="B6032" t="str">
            <v>Sóc Trăng</v>
          </cell>
          <cell r="C6032"/>
        </row>
        <row r="6033">
          <cell r="B6033" t="str">
            <v>Bắc Kạn</v>
          </cell>
          <cell r="C6033"/>
        </row>
        <row r="6034">
          <cell r="B6034" t="str">
            <v>Bắc Giang</v>
          </cell>
          <cell r="C6034"/>
        </row>
        <row r="6035">
          <cell r="B6035" t="str">
            <v>Bạc Liêu</v>
          </cell>
          <cell r="C6035"/>
        </row>
        <row r="6036">
          <cell r="B6036" t="str">
            <v>Bắc Ninh</v>
          </cell>
          <cell r="C6036"/>
        </row>
        <row r="6037">
          <cell r="B6037" t="str">
            <v>Bình Dương</v>
          </cell>
          <cell r="C6037"/>
        </row>
        <row r="6038">
          <cell r="B6038" t="str">
            <v>Bình Phước</v>
          </cell>
          <cell r="C6038"/>
        </row>
        <row r="6039">
          <cell r="B6039" t="str">
            <v>Cà Mau</v>
          </cell>
          <cell r="C6039"/>
        </row>
        <row r="6040">
          <cell r="B6040" t="str">
            <v>Hải Dương</v>
          </cell>
          <cell r="C6040"/>
        </row>
        <row r="6041">
          <cell r="B6041" t="str">
            <v>Hà Nam</v>
          </cell>
          <cell r="C6041"/>
        </row>
        <row r="6042">
          <cell r="B6042" t="str">
            <v>Hưng Yên</v>
          </cell>
          <cell r="C6042"/>
        </row>
        <row r="6043">
          <cell r="B6043" t="str">
            <v>Nam Định</v>
          </cell>
          <cell r="C6043"/>
        </row>
        <row r="6044">
          <cell r="B6044" t="str">
            <v>Phú Thọ</v>
          </cell>
          <cell r="C6044"/>
        </row>
        <row r="6045">
          <cell r="B6045" t="str">
            <v>Thái Nguyên</v>
          </cell>
          <cell r="C6045"/>
        </row>
        <row r="6046">
          <cell r="B6046" t="str">
            <v>Vĩnh Phúc</v>
          </cell>
          <cell r="C6046"/>
        </row>
        <row r="6047">
          <cell r="B6047" t="str">
            <v>Điện Biên</v>
          </cell>
          <cell r="C6047"/>
        </row>
        <row r="6048">
          <cell r="B6048" t="str">
            <v>Đắk Nông</v>
          </cell>
          <cell r="C6048"/>
        </row>
        <row r="6049">
          <cell r="B6049" t="str">
            <v>Hậu Giang</v>
          </cell>
          <cell r="C6049"/>
        </row>
        <row r="6050">
          <cell r="B6050" t="str">
            <v>Can Tho</v>
          </cell>
          <cell r="C6050"/>
        </row>
        <row r="6051">
          <cell r="B6051" t="str">
            <v>Da Nang</v>
          </cell>
          <cell r="C6051"/>
        </row>
        <row r="6052">
          <cell r="B6052" t="str">
            <v>Ha Noi</v>
          </cell>
          <cell r="C6052"/>
        </row>
        <row r="6053">
          <cell r="B6053" t="str">
            <v>Hai Phong</v>
          </cell>
          <cell r="C6053"/>
        </row>
        <row r="6054">
          <cell r="B6054" t="str">
            <v>Ho Chi Minh</v>
          </cell>
          <cell r="C6054"/>
        </row>
        <row r="6055">
          <cell r="B6055" t="str">
            <v>Malampa</v>
          </cell>
          <cell r="C6055"/>
        </row>
        <row r="6056">
          <cell r="B6056" t="str">
            <v>Malampa</v>
          </cell>
          <cell r="C6056"/>
        </row>
        <row r="6057">
          <cell r="B6057" t="str">
            <v>Pénama</v>
          </cell>
          <cell r="C6057"/>
        </row>
        <row r="6058">
          <cell r="B6058" t="str">
            <v>Pénama</v>
          </cell>
          <cell r="C6058"/>
        </row>
        <row r="6059">
          <cell r="B6059" t="str">
            <v>Sanma</v>
          </cell>
          <cell r="C6059"/>
        </row>
        <row r="6060">
          <cell r="B6060" t="str">
            <v>Sanma</v>
          </cell>
          <cell r="C6060"/>
        </row>
        <row r="6061">
          <cell r="B6061" t="str">
            <v>Shéfa</v>
          </cell>
          <cell r="C6061"/>
        </row>
        <row r="6062">
          <cell r="B6062" t="str">
            <v>Shéfa</v>
          </cell>
          <cell r="C6062"/>
        </row>
        <row r="6063">
          <cell r="B6063" t="str">
            <v>Taféa</v>
          </cell>
          <cell r="C6063"/>
        </row>
        <row r="6064">
          <cell r="B6064" t="str">
            <v>Taféa</v>
          </cell>
          <cell r="C6064"/>
        </row>
        <row r="6065">
          <cell r="B6065" t="str">
            <v>Torba</v>
          </cell>
          <cell r="C6065"/>
        </row>
        <row r="6066">
          <cell r="B6066" t="str">
            <v>Torba</v>
          </cell>
          <cell r="C6066"/>
        </row>
        <row r="6067">
          <cell r="B6067" t="str">
            <v>Alo</v>
          </cell>
          <cell r="C6067"/>
        </row>
        <row r="6068">
          <cell r="B6068" t="str">
            <v>Sigave</v>
          </cell>
          <cell r="C6068"/>
        </row>
        <row r="6069">
          <cell r="B6069" t="str">
            <v>Uvea</v>
          </cell>
          <cell r="C6069"/>
        </row>
        <row r="6070">
          <cell r="B6070" t="str">
            <v>A'ana</v>
          </cell>
          <cell r="C6070"/>
        </row>
        <row r="6071">
          <cell r="B6071" t="str">
            <v>A'ana</v>
          </cell>
          <cell r="C6071"/>
        </row>
        <row r="6072">
          <cell r="B6072" t="str">
            <v>Aiga-i-le-Tai</v>
          </cell>
          <cell r="C6072"/>
        </row>
        <row r="6073">
          <cell r="B6073" t="str">
            <v>Aiga-i-le-Tai</v>
          </cell>
          <cell r="C6073"/>
        </row>
        <row r="6074">
          <cell r="B6074" t="str">
            <v>Atua</v>
          </cell>
          <cell r="C6074"/>
        </row>
        <row r="6075">
          <cell r="B6075" t="str">
            <v>Atua</v>
          </cell>
          <cell r="C6075"/>
        </row>
        <row r="6076">
          <cell r="B6076" t="str">
            <v>Fa'asaleleaga</v>
          </cell>
          <cell r="C6076"/>
        </row>
        <row r="6077">
          <cell r="B6077" t="str">
            <v>Fa'asaleleaga</v>
          </cell>
          <cell r="C6077"/>
        </row>
        <row r="6078">
          <cell r="B6078" t="str">
            <v>Gaga'emauga</v>
          </cell>
          <cell r="C6078"/>
        </row>
        <row r="6079">
          <cell r="B6079" t="str">
            <v>Gaga'emauga</v>
          </cell>
          <cell r="C6079"/>
        </row>
        <row r="6080">
          <cell r="B6080" t="str">
            <v>Gagaifomauga</v>
          </cell>
          <cell r="C6080"/>
        </row>
        <row r="6081">
          <cell r="B6081" t="str">
            <v>Gagaifomauga</v>
          </cell>
          <cell r="C6081"/>
        </row>
        <row r="6082">
          <cell r="B6082" t="str">
            <v>Palauli</v>
          </cell>
          <cell r="C6082"/>
        </row>
        <row r="6083">
          <cell r="B6083" t="str">
            <v>Palauli</v>
          </cell>
          <cell r="C6083"/>
        </row>
        <row r="6084">
          <cell r="B6084" t="str">
            <v>Satupa'itea</v>
          </cell>
          <cell r="C6084"/>
        </row>
        <row r="6085">
          <cell r="B6085" t="str">
            <v>Satupa'itea</v>
          </cell>
          <cell r="C6085"/>
        </row>
        <row r="6086">
          <cell r="B6086" t="str">
            <v>Tuamasaga</v>
          </cell>
          <cell r="C6086"/>
        </row>
        <row r="6087">
          <cell r="B6087" t="str">
            <v>Tuamasaga</v>
          </cell>
          <cell r="C6087"/>
        </row>
        <row r="6088">
          <cell r="B6088" t="str">
            <v>Va'a-o-Fonoti</v>
          </cell>
          <cell r="C6088"/>
        </row>
        <row r="6089">
          <cell r="B6089" t="str">
            <v>Va'a-o-Fonoti</v>
          </cell>
          <cell r="C6089"/>
        </row>
        <row r="6090">
          <cell r="B6090" t="str">
            <v>Vaisigano</v>
          </cell>
          <cell r="C6090"/>
        </row>
        <row r="6091">
          <cell r="B6091" t="str">
            <v>Vaisigano</v>
          </cell>
          <cell r="C6091"/>
        </row>
        <row r="6092">
          <cell r="B6092" t="str">
            <v>Amānat al ‘Āşimah [city]</v>
          </cell>
          <cell r="C6092"/>
        </row>
        <row r="6093">
          <cell r="B6093" t="str">
            <v>Abyan</v>
          </cell>
          <cell r="C6093"/>
        </row>
        <row r="6094">
          <cell r="B6094" t="str">
            <v>‘Adan</v>
          </cell>
          <cell r="C6094"/>
        </row>
        <row r="6095">
          <cell r="B6095" t="str">
            <v>‘Amrān</v>
          </cell>
          <cell r="C6095"/>
        </row>
        <row r="6096">
          <cell r="B6096" t="str">
            <v>Al Bayḑā’</v>
          </cell>
          <cell r="C6096"/>
        </row>
        <row r="6097">
          <cell r="B6097" t="str">
            <v>Aḑ Ḑāli‘</v>
          </cell>
          <cell r="C6097"/>
        </row>
        <row r="6098">
          <cell r="B6098" t="str">
            <v>Dhamār</v>
          </cell>
          <cell r="C6098"/>
        </row>
        <row r="6099">
          <cell r="B6099" t="str">
            <v>Ḩaḑramawt</v>
          </cell>
          <cell r="C6099"/>
        </row>
        <row r="6100">
          <cell r="B6100" t="str">
            <v>Ḩajjah</v>
          </cell>
          <cell r="C6100"/>
        </row>
        <row r="6101">
          <cell r="B6101" t="str">
            <v>Al Ḩudaydah</v>
          </cell>
          <cell r="C6101"/>
        </row>
        <row r="6102">
          <cell r="B6102" t="str">
            <v>Ibb</v>
          </cell>
          <cell r="C6102"/>
        </row>
        <row r="6103">
          <cell r="B6103" t="str">
            <v>Al Jawf</v>
          </cell>
          <cell r="C6103"/>
        </row>
        <row r="6104">
          <cell r="B6104" t="str">
            <v>Laḩij</v>
          </cell>
          <cell r="C6104"/>
        </row>
        <row r="6105">
          <cell r="B6105" t="str">
            <v>Ma’rib</v>
          </cell>
          <cell r="C6105"/>
        </row>
        <row r="6106">
          <cell r="B6106" t="str">
            <v>Al Mahrah</v>
          </cell>
          <cell r="C6106"/>
        </row>
        <row r="6107">
          <cell r="B6107" t="str">
            <v>Al Maḩwīt</v>
          </cell>
          <cell r="C6107"/>
        </row>
        <row r="6108">
          <cell r="B6108" t="str">
            <v>Raymah</v>
          </cell>
          <cell r="C6108"/>
        </row>
        <row r="6109">
          <cell r="B6109" t="str">
            <v>Şāʻdah</v>
          </cell>
          <cell r="C6109"/>
        </row>
        <row r="6110">
          <cell r="B6110" t="str">
            <v>Shabwah</v>
          </cell>
          <cell r="C6110"/>
        </row>
        <row r="6111">
          <cell r="B6111" t="str">
            <v>Şanʻā’</v>
          </cell>
          <cell r="C6111"/>
        </row>
        <row r="6112">
          <cell r="B6112" t="str">
            <v>Arkhabīl Suquţrá</v>
          </cell>
          <cell r="C6112"/>
        </row>
        <row r="6113">
          <cell r="B6113" t="str">
            <v>Tāʻizz</v>
          </cell>
          <cell r="C6113"/>
        </row>
        <row r="6114">
          <cell r="B6114" t="str">
            <v>Oos-Kaap</v>
          </cell>
          <cell r="C6114"/>
        </row>
        <row r="6115">
          <cell r="B6115" t="str">
            <v>Eastern Cape</v>
          </cell>
          <cell r="C6115"/>
        </row>
        <row r="6116">
          <cell r="B6116" t="str">
            <v>iPumalanga-Kapa</v>
          </cell>
          <cell r="C6116"/>
        </row>
        <row r="6117">
          <cell r="B6117" t="str">
            <v>Kapa Bohlabela</v>
          </cell>
          <cell r="C6117"/>
        </row>
        <row r="6118">
          <cell r="B6118" t="str">
            <v>Kapa Botjhabela</v>
          </cell>
          <cell r="C6118"/>
        </row>
        <row r="6119">
          <cell r="B6119" t="str">
            <v>Kapa Botlhaba</v>
          </cell>
          <cell r="C6119"/>
        </row>
        <row r="6120">
          <cell r="B6120" t="str">
            <v>Kapa-Vuxa</v>
          </cell>
          <cell r="C6120"/>
        </row>
        <row r="6121">
          <cell r="B6121" t="str">
            <v>Kapa Vhubvaḓuvha</v>
          </cell>
          <cell r="C6121"/>
        </row>
        <row r="6122">
          <cell r="B6122" t="str">
            <v>Mpuma-Koloni</v>
          </cell>
          <cell r="C6122"/>
        </row>
        <row r="6123">
          <cell r="B6123" t="str">
            <v>Mpumalanga-Kapa</v>
          </cell>
          <cell r="C6123"/>
        </row>
        <row r="6124">
          <cell r="B6124" t="str">
            <v>Vrystaat</v>
          </cell>
          <cell r="C6124"/>
        </row>
        <row r="6125">
          <cell r="B6125" t="str">
            <v>Free State</v>
          </cell>
          <cell r="C6125"/>
        </row>
        <row r="6126">
          <cell r="B6126" t="str">
            <v>iFreyistata</v>
          </cell>
          <cell r="C6126"/>
        </row>
        <row r="6127">
          <cell r="B6127" t="str">
            <v>Freistata</v>
          </cell>
          <cell r="C6127"/>
        </row>
        <row r="6128">
          <cell r="B6128" t="str">
            <v>Freistata</v>
          </cell>
          <cell r="C6128"/>
        </row>
        <row r="6129">
          <cell r="B6129" t="str">
            <v>Foreisetata</v>
          </cell>
          <cell r="C6129"/>
        </row>
        <row r="6130">
          <cell r="B6130" t="str">
            <v>Free State</v>
          </cell>
          <cell r="C6130"/>
        </row>
        <row r="6131">
          <cell r="B6131" t="str">
            <v>Fureisitata</v>
          </cell>
          <cell r="C6131"/>
        </row>
        <row r="6132">
          <cell r="B6132" t="str">
            <v>Freyistata</v>
          </cell>
          <cell r="C6132"/>
        </row>
        <row r="6133">
          <cell r="B6133" t="str">
            <v>Fuleyisitata</v>
          </cell>
          <cell r="C6133"/>
        </row>
        <row r="6134">
          <cell r="B6134" t="str">
            <v>Gauteng</v>
          </cell>
          <cell r="C6134"/>
        </row>
        <row r="6135">
          <cell r="B6135" t="str">
            <v>Gauteng</v>
          </cell>
          <cell r="C6135"/>
        </row>
        <row r="6136">
          <cell r="B6136" t="str">
            <v>iGauteng</v>
          </cell>
          <cell r="C6136"/>
        </row>
        <row r="6137">
          <cell r="B6137" t="str">
            <v>Gauteng</v>
          </cell>
          <cell r="C6137"/>
        </row>
        <row r="6138">
          <cell r="B6138" t="str">
            <v>Kgauteng</v>
          </cell>
          <cell r="C6138"/>
        </row>
        <row r="6139">
          <cell r="B6139" t="str">
            <v>Gauteng</v>
          </cell>
          <cell r="C6139"/>
        </row>
        <row r="6140">
          <cell r="B6140" t="str">
            <v>Gauteng</v>
          </cell>
          <cell r="C6140"/>
        </row>
        <row r="6141">
          <cell r="B6141" t="str">
            <v>Gauteng</v>
          </cell>
          <cell r="C6141"/>
        </row>
        <row r="6142">
          <cell r="B6142" t="str">
            <v>Gauteng</v>
          </cell>
          <cell r="C6142"/>
        </row>
        <row r="6143">
          <cell r="B6143" t="str">
            <v>Rhawuti</v>
          </cell>
          <cell r="C6143"/>
        </row>
        <row r="6144">
          <cell r="B6144" t="str">
            <v>Gauteng</v>
          </cell>
          <cell r="C6144"/>
        </row>
        <row r="6145">
          <cell r="B6145" t="str">
            <v>KwaZulu-Natal</v>
          </cell>
          <cell r="C6145"/>
        </row>
        <row r="6146">
          <cell r="B6146" t="str">
            <v>Kwazulu-Natal</v>
          </cell>
          <cell r="C6146"/>
        </row>
        <row r="6147">
          <cell r="B6147" t="str">
            <v>iKwaZulu-Natal</v>
          </cell>
          <cell r="C6147"/>
        </row>
        <row r="6148">
          <cell r="B6148" t="str">
            <v>GaZulu-Natala</v>
          </cell>
          <cell r="C6148"/>
        </row>
        <row r="6149">
          <cell r="B6149" t="str">
            <v>Hazolo-Natala</v>
          </cell>
          <cell r="C6149"/>
        </row>
        <row r="6150">
          <cell r="B6150" t="str">
            <v>KwaZulu-Natali</v>
          </cell>
          <cell r="C6150"/>
        </row>
        <row r="6151">
          <cell r="B6151" t="str">
            <v>KwaZulu-Natal</v>
          </cell>
          <cell r="C6151"/>
        </row>
        <row r="6152">
          <cell r="B6152" t="str">
            <v>Kwazulu-Natal</v>
          </cell>
          <cell r="C6152"/>
        </row>
        <row r="6153">
          <cell r="B6153" t="str">
            <v>HaZulu-Natal</v>
          </cell>
          <cell r="C6153"/>
        </row>
        <row r="6154">
          <cell r="B6154" t="str">
            <v>KwaZulu-Natala</v>
          </cell>
          <cell r="C6154"/>
        </row>
        <row r="6155">
          <cell r="B6155" t="str">
            <v>KwaZulu-Natali</v>
          </cell>
          <cell r="C6155"/>
        </row>
        <row r="6156">
          <cell r="B6156" t="str">
            <v>Limpopo</v>
          </cell>
          <cell r="C6156"/>
        </row>
        <row r="6157">
          <cell r="B6157" t="str">
            <v>Limpopo</v>
          </cell>
          <cell r="C6157"/>
        </row>
        <row r="6158">
          <cell r="B6158" t="str">
            <v>Limpopo</v>
          </cell>
          <cell r="C6158"/>
        </row>
        <row r="6159">
          <cell r="B6159" t="str">
            <v>Limpopo</v>
          </cell>
          <cell r="C6159"/>
        </row>
        <row r="6160">
          <cell r="B6160" t="str">
            <v>Limpopo</v>
          </cell>
          <cell r="C6160"/>
        </row>
        <row r="6161">
          <cell r="B6161" t="str">
            <v>Limpopo</v>
          </cell>
          <cell r="C6161"/>
        </row>
        <row r="6162">
          <cell r="B6162" t="str">
            <v>Limpopo</v>
          </cell>
          <cell r="C6162"/>
        </row>
        <row r="6163">
          <cell r="B6163" t="str">
            <v>Limpopo</v>
          </cell>
          <cell r="C6163"/>
        </row>
        <row r="6164">
          <cell r="B6164" t="str">
            <v>Vhembe</v>
          </cell>
          <cell r="C6164"/>
        </row>
        <row r="6165">
          <cell r="B6165" t="str">
            <v>Limpopo</v>
          </cell>
          <cell r="C6165"/>
        </row>
        <row r="6166">
          <cell r="B6166" t="str">
            <v>Limpopo</v>
          </cell>
          <cell r="C6166"/>
        </row>
        <row r="6167">
          <cell r="B6167" t="str">
            <v>Mpumalanga</v>
          </cell>
          <cell r="C6167"/>
        </row>
        <row r="6168">
          <cell r="B6168" t="str">
            <v>Mpumalanga</v>
          </cell>
          <cell r="C6168"/>
        </row>
        <row r="6169">
          <cell r="B6169" t="str">
            <v>iMpumalanga</v>
          </cell>
          <cell r="C6169"/>
        </row>
        <row r="6170">
          <cell r="B6170" t="str">
            <v>Mpumalanga</v>
          </cell>
          <cell r="C6170"/>
        </row>
        <row r="6171">
          <cell r="B6171" t="str">
            <v>Mpumalanga</v>
          </cell>
          <cell r="C6171"/>
        </row>
        <row r="6172">
          <cell r="B6172" t="str">
            <v>Mpumalanga</v>
          </cell>
          <cell r="C6172"/>
        </row>
        <row r="6173">
          <cell r="B6173" t="str">
            <v>Mpumalanga</v>
          </cell>
          <cell r="C6173"/>
        </row>
        <row r="6174">
          <cell r="B6174" t="str">
            <v>Mpumalanga</v>
          </cell>
          <cell r="C6174"/>
        </row>
        <row r="6175">
          <cell r="B6175" t="str">
            <v>Mpumalanga</v>
          </cell>
          <cell r="C6175"/>
        </row>
        <row r="6176">
          <cell r="B6176" t="str">
            <v>Mpumalanga</v>
          </cell>
          <cell r="C6176"/>
        </row>
        <row r="6177">
          <cell r="B6177" t="str">
            <v>Mpumalanga</v>
          </cell>
          <cell r="C6177"/>
        </row>
        <row r="6178">
          <cell r="B6178" t="str">
            <v>Noord-Kaap</v>
          </cell>
          <cell r="C6178"/>
        </row>
        <row r="6179">
          <cell r="B6179" t="str">
            <v>Northern Cape</v>
          </cell>
          <cell r="C6179"/>
        </row>
        <row r="6180">
          <cell r="B6180" t="str">
            <v>iTlhagwini-Kapa</v>
          </cell>
          <cell r="C6180"/>
        </row>
        <row r="6181">
          <cell r="B6181" t="str">
            <v>Kapa Leboya</v>
          </cell>
          <cell r="C6181"/>
        </row>
        <row r="6182">
          <cell r="B6182" t="str">
            <v>Kapa Leboya</v>
          </cell>
          <cell r="C6182"/>
        </row>
        <row r="6183">
          <cell r="B6183" t="str">
            <v>Kapa Bokone</v>
          </cell>
          <cell r="C6183"/>
        </row>
        <row r="6184">
          <cell r="B6184" t="str">
            <v>Kapa-N'walungu</v>
          </cell>
          <cell r="C6184"/>
        </row>
        <row r="6185">
          <cell r="B6185" t="str">
            <v>Kapa Devhula</v>
          </cell>
          <cell r="C6185"/>
        </row>
        <row r="6186">
          <cell r="B6186" t="str">
            <v>Mntla-Koloni</v>
          </cell>
          <cell r="C6186"/>
        </row>
        <row r="6187">
          <cell r="B6187" t="str">
            <v>Nyakatho-Kapa</v>
          </cell>
          <cell r="C6187"/>
        </row>
        <row r="6188">
          <cell r="B6188" t="str">
            <v>Noordwes</v>
          </cell>
          <cell r="C6188"/>
        </row>
        <row r="6189">
          <cell r="B6189" t="str">
            <v>North-West</v>
          </cell>
          <cell r="C6189"/>
        </row>
        <row r="6190">
          <cell r="B6190" t="str">
            <v>iTlhagwini-Tjhingalanga</v>
          </cell>
          <cell r="C6190"/>
        </row>
        <row r="6191">
          <cell r="B6191" t="str">
            <v>Lebowa Bodikela</v>
          </cell>
          <cell r="C6191"/>
        </row>
        <row r="6192">
          <cell r="B6192" t="str">
            <v>Leboya (le) Bophirima</v>
          </cell>
          <cell r="C6192"/>
        </row>
        <row r="6193">
          <cell r="B6193" t="str">
            <v>Bokone Bophirima</v>
          </cell>
          <cell r="C6193"/>
        </row>
        <row r="6194">
          <cell r="B6194" t="str">
            <v>N'walungu-Vupeladyambu</v>
          </cell>
          <cell r="C6194"/>
        </row>
        <row r="6195">
          <cell r="B6195" t="str">
            <v>Mntla-Ntshona</v>
          </cell>
          <cell r="C6195"/>
        </row>
        <row r="6196">
          <cell r="B6196" t="str">
            <v>Nyakatho-Ntshonalanga</v>
          </cell>
          <cell r="C6196"/>
        </row>
        <row r="6197">
          <cell r="B6197" t="str">
            <v>Wes-Kaap</v>
          </cell>
          <cell r="C6197"/>
        </row>
        <row r="6198">
          <cell r="B6198" t="str">
            <v>Western Cape</v>
          </cell>
          <cell r="C6198"/>
        </row>
        <row r="6199">
          <cell r="B6199" t="str">
            <v>iTjhingalanga-Kapa</v>
          </cell>
          <cell r="C6199"/>
        </row>
        <row r="6200">
          <cell r="B6200" t="str">
            <v>Kapa Bodikela</v>
          </cell>
          <cell r="C6200"/>
        </row>
        <row r="6201">
          <cell r="B6201" t="str">
            <v>Kapa Bophirimela</v>
          </cell>
          <cell r="C6201"/>
        </row>
        <row r="6202">
          <cell r="B6202" t="str">
            <v>Kapa Bophirima</v>
          </cell>
          <cell r="C6202"/>
        </row>
        <row r="6203">
          <cell r="B6203" t="str">
            <v>Kapa-Vupeladyambu</v>
          </cell>
          <cell r="C6203"/>
        </row>
        <row r="6204">
          <cell r="B6204" t="str">
            <v>Kapa Vhukovhela</v>
          </cell>
          <cell r="C6204"/>
        </row>
        <row r="6205">
          <cell r="B6205" t="str">
            <v>Ntshona-Koloni</v>
          </cell>
          <cell r="C6205"/>
        </row>
        <row r="6206">
          <cell r="B6206" t="str">
            <v>Ntshonalanga-Kapa</v>
          </cell>
          <cell r="C6206"/>
        </row>
        <row r="6207">
          <cell r="B6207" t="str">
            <v>Western</v>
          </cell>
          <cell r="C6207"/>
        </row>
        <row r="6208">
          <cell r="B6208" t="str">
            <v>Central</v>
          </cell>
          <cell r="C6208"/>
        </row>
        <row r="6209">
          <cell r="B6209" t="str">
            <v>Eastern</v>
          </cell>
          <cell r="C6209"/>
        </row>
        <row r="6210">
          <cell r="B6210" t="str">
            <v>Luapula</v>
          </cell>
          <cell r="C6210"/>
        </row>
        <row r="6211">
          <cell r="B6211" t="str">
            <v>Northern</v>
          </cell>
          <cell r="C6211"/>
        </row>
        <row r="6212">
          <cell r="B6212" t="str">
            <v>North-Western</v>
          </cell>
          <cell r="C6212"/>
        </row>
        <row r="6213">
          <cell r="B6213" t="str">
            <v>Southern</v>
          </cell>
          <cell r="C6213"/>
        </row>
        <row r="6214">
          <cell r="B6214" t="str">
            <v>Copperbelt</v>
          </cell>
          <cell r="C6214"/>
        </row>
        <row r="6215">
          <cell r="B6215" t="str">
            <v>Lusaka</v>
          </cell>
          <cell r="C6215"/>
        </row>
        <row r="6216">
          <cell r="B6216" t="str">
            <v>Muchinga</v>
          </cell>
          <cell r="C6216"/>
        </row>
        <row r="6217">
          <cell r="B6217" t="str">
            <v>Bulawayo</v>
          </cell>
          <cell r="C6217"/>
        </row>
        <row r="6218">
          <cell r="B6218" t="str">
            <v>Harare</v>
          </cell>
          <cell r="C6218"/>
        </row>
        <row r="6219">
          <cell r="B6219" t="str">
            <v>Manicaland</v>
          </cell>
          <cell r="C6219"/>
        </row>
        <row r="6220">
          <cell r="B6220" t="str">
            <v>Mashonaland Central</v>
          </cell>
          <cell r="C6220"/>
        </row>
        <row r="6221">
          <cell r="B6221" t="str">
            <v>Mashonaland East</v>
          </cell>
          <cell r="C6221"/>
        </row>
        <row r="6222">
          <cell r="B6222" t="str">
            <v>Midlands</v>
          </cell>
          <cell r="C6222"/>
        </row>
        <row r="6223">
          <cell r="B6223" t="str">
            <v>Matabeleland North</v>
          </cell>
          <cell r="C6223"/>
        </row>
        <row r="6224">
          <cell r="B6224" t="str">
            <v>Matabeleland South</v>
          </cell>
          <cell r="C6224"/>
        </row>
        <row r="6225">
          <cell r="B6225" t="str">
            <v>Masvingo</v>
          </cell>
          <cell r="C6225"/>
        </row>
        <row r="6226">
          <cell r="B6226" t="str">
            <v>Mashonaland West</v>
          </cell>
          <cell r="C6226"/>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sheetData>
      <sheetData sheetId="8"/>
      <sheetData sheetId="9"/>
      <sheetData sheetId="10">
        <row r="1">
          <cell r="B1" t="str">
            <v>subdivision_name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nflict.Minerals@asteelflash.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asteelflash.com/sustainability/" TargetMode="External"/><Relationship Id="rId4" Type="http://schemas.openxmlformats.org/officeDocument/2006/relationships/hyperlink" Target="mailto:aurore.laurent@asteelflash.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6"/>
      <c r="B2" s="5" t="s">
        <v>818</v>
      </c>
      <c r="C2" s="3"/>
      <c r="D2" s="175"/>
      <c r="E2" s="3"/>
      <c r="F2" s="3"/>
      <c r="G2" s="25"/>
    </row>
    <row r="3" spans="1:7">
      <c r="A3" s="306"/>
      <c r="B3" s="3" t="s">
        <v>811</v>
      </c>
      <c r="C3" s="5"/>
      <c r="D3" s="176"/>
      <c r="E3" s="3"/>
      <c r="F3" s="5"/>
      <c r="G3" s="25"/>
    </row>
    <row r="4" spans="1:7" ht="15">
      <c r="A4" s="306"/>
      <c r="B4" s="30" t="s">
        <v>820</v>
      </c>
      <c r="C4" s="6"/>
      <c r="D4" s="177"/>
      <c r="E4" s="3"/>
      <c r="F4" s="6"/>
      <c r="G4" s="25"/>
    </row>
    <row r="5" spans="1:7">
      <c r="A5" s="306"/>
      <c r="B5" s="29" t="s">
        <v>1009</v>
      </c>
      <c r="C5" s="4"/>
      <c r="D5" s="178"/>
      <c r="E5" s="3"/>
      <c r="F5" s="4"/>
      <c r="G5" s="25"/>
    </row>
    <row r="6" spans="1:7">
      <c r="A6" s="306"/>
      <c r="B6" s="3"/>
      <c r="C6" s="3"/>
      <c r="D6" s="175"/>
      <c r="E6" s="3"/>
      <c r="F6" s="3"/>
      <c r="G6" s="25"/>
    </row>
    <row r="7" spans="1:7">
      <c r="A7" s="306"/>
      <c r="B7" s="3"/>
      <c r="C7" s="3"/>
      <c r="D7" s="175"/>
      <c r="E7" s="3"/>
      <c r="F7" s="3"/>
      <c r="G7" s="25"/>
    </row>
    <row r="8" spans="1:7">
      <c r="A8" s="306"/>
      <c r="B8" s="3"/>
      <c r="C8" s="3"/>
      <c r="D8" s="175"/>
      <c r="E8" s="3"/>
      <c r="F8" s="3"/>
      <c r="G8" s="25"/>
    </row>
    <row r="9" spans="1:7">
      <c r="A9" s="306"/>
      <c r="B9" s="309" t="s">
        <v>821</v>
      </c>
      <c r="C9" s="309"/>
      <c r="D9" s="309"/>
      <c r="E9" s="309"/>
      <c r="F9" s="309"/>
      <c r="G9" s="25"/>
    </row>
    <row r="10" spans="1:7" ht="27" customHeight="1">
      <c r="A10" s="306"/>
      <c r="B10" s="310" t="s">
        <v>425</v>
      </c>
      <c r="C10" s="310"/>
      <c r="D10" s="310"/>
      <c r="E10" s="310"/>
      <c r="F10" s="310"/>
      <c r="G10" s="25"/>
    </row>
    <row r="11" spans="1:7" ht="27" customHeight="1">
      <c r="A11" s="306"/>
      <c r="B11" s="311"/>
      <c r="C11" s="311"/>
      <c r="D11" s="311"/>
      <c r="E11" s="311"/>
      <c r="F11" s="311"/>
      <c r="G11" s="25"/>
    </row>
    <row r="12" spans="1:7">
      <c r="A12" s="306"/>
      <c r="B12" s="31" t="s">
        <v>819</v>
      </c>
      <c r="C12" s="32" t="s">
        <v>822</v>
      </c>
      <c r="D12" s="179" t="s">
        <v>823</v>
      </c>
      <c r="E12" s="32" t="s">
        <v>595</v>
      </c>
      <c r="F12" s="32" t="s">
        <v>596</v>
      </c>
      <c r="G12" s="25"/>
    </row>
    <row r="13" spans="1:7" ht="20">
      <c r="A13" s="306"/>
      <c r="B13" s="2">
        <v>1</v>
      </c>
      <c r="C13" s="27" t="s">
        <v>1057</v>
      </c>
      <c r="D13" s="28" t="s">
        <v>847</v>
      </c>
      <c r="E13" s="163" t="s">
        <v>824</v>
      </c>
      <c r="F13" s="163"/>
      <c r="G13" s="25"/>
    </row>
    <row r="14" spans="1:7" ht="30">
      <c r="A14" s="306"/>
      <c r="B14" s="2">
        <v>2</v>
      </c>
      <c r="C14" s="27" t="s">
        <v>1057</v>
      </c>
      <c r="D14" s="28" t="s">
        <v>994</v>
      </c>
      <c r="E14" s="163" t="s">
        <v>515</v>
      </c>
      <c r="F14" s="163" t="s">
        <v>516</v>
      </c>
      <c r="G14" s="25"/>
    </row>
    <row r="15" spans="1:7" ht="89.15" customHeight="1">
      <c r="A15" s="306"/>
      <c r="B15" s="312">
        <v>2.0099999999999998</v>
      </c>
      <c r="C15" s="303" t="s">
        <v>1057</v>
      </c>
      <c r="D15" s="315" t="s">
        <v>2198</v>
      </c>
      <c r="E15" s="164" t="s">
        <v>597</v>
      </c>
      <c r="F15" s="164" t="s">
        <v>600</v>
      </c>
      <c r="G15" s="25"/>
    </row>
    <row r="16" spans="1:7" ht="99" customHeight="1">
      <c r="A16" s="306"/>
      <c r="B16" s="313"/>
      <c r="C16" s="304"/>
      <c r="D16" s="316"/>
      <c r="E16" s="165"/>
      <c r="F16" s="165" t="s">
        <v>598</v>
      </c>
      <c r="G16" s="25"/>
    </row>
    <row r="17" spans="1:7" ht="63" customHeight="1">
      <c r="A17" s="306"/>
      <c r="B17" s="314"/>
      <c r="C17" s="305"/>
      <c r="D17" s="317"/>
      <c r="E17" s="27"/>
      <c r="F17" s="27" t="s">
        <v>599</v>
      </c>
      <c r="G17" s="25"/>
    </row>
    <row r="18" spans="1:7" ht="117" customHeight="1">
      <c r="A18" s="306"/>
      <c r="B18" s="312">
        <v>2.02</v>
      </c>
      <c r="C18" s="303" t="s">
        <v>1057</v>
      </c>
      <c r="D18" s="315" t="s">
        <v>2199</v>
      </c>
      <c r="E18" s="164" t="s">
        <v>426</v>
      </c>
      <c r="F18" s="164" t="s">
        <v>510</v>
      </c>
      <c r="G18" s="25"/>
    </row>
    <row r="19" spans="1:7" ht="71.150000000000006" customHeight="1">
      <c r="A19" s="306"/>
      <c r="B19" s="313"/>
      <c r="C19" s="304"/>
      <c r="D19" s="316"/>
      <c r="E19" s="165" t="s">
        <v>514</v>
      </c>
      <c r="F19" s="165" t="s">
        <v>427</v>
      </c>
      <c r="G19" s="25"/>
    </row>
    <row r="20" spans="1:7" ht="90.75" customHeight="1">
      <c r="A20" s="306"/>
      <c r="B20" s="313"/>
      <c r="C20" s="304"/>
      <c r="D20" s="316"/>
      <c r="E20" s="165"/>
      <c r="F20" s="165" t="s">
        <v>602</v>
      </c>
      <c r="G20" s="25"/>
    </row>
    <row r="21" spans="1:7" ht="74.25" customHeight="1">
      <c r="A21" s="306"/>
      <c r="B21" s="314"/>
      <c r="C21" s="305"/>
      <c r="D21" s="317"/>
      <c r="E21" s="27"/>
      <c r="F21" s="27" t="s">
        <v>601</v>
      </c>
      <c r="G21" s="25"/>
    </row>
    <row r="22" spans="1:7" ht="90" customHeight="1">
      <c r="A22" s="306"/>
      <c r="B22" s="297">
        <v>2.0299999999999998</v>
      </c>
      <c r="C22" s="297" t="s">
        <v>794</v>
      </c>
      <c r="D22" s="300" t="s">
        <v>2200</v>
      </c>
      <c r="E22" s="303" t="s">
        <v>424</v>
      </c>
      <c r="F22" s="164" t="s">
        <v>447</v>
      </c>
      <c r="G22" s="25"/>
    </row>
    <row r="23" spans="1:7" ht="109.5" customHeight="1">
      <c r="A23" s="306"/>
      <c r="B23" s="298"/>
      <c r="C23" s="298"/>
      <c r="D23" s="301"/>
      <c r="E23" s="304"/>
      <c r="F23" s="165" t="s">
        <v>795</v>
      </c>
      <c r="G23" s="25"/>
    </row>
    <row r="24" spans="1:7" ht="74.25" customHeight="1">
      <c r="A24" s="306"/>
      <c r="B24" s="299"/>
      <c r="C24" s="299"/>
      <c r="D24" s="302"/>
      <c r="E24" s="305"/>
      <c r="F24" s="27" t="s">
        <v>423</v>
      </c>
      <c r="G24" s="25"/>
    </row>
    <row r="25" spans="1:7" ht="72" customHeight="1">
      <c r="A25" s="306"/>
      <c r="B25" s="2" t="s">
        <v>445</v>
      </c>
      <c r="C25" s="27" t="s">
        <v>446</v>
      </c>
      <c r="D25" s="28" t="s">
        <v>2201</v>
      </c>
      <c r="E25" s="27" t="s">
        <v>2196</v>
      </c>
      <c r="F25" s="27" t="s">
        <v>448</v>
      </c>
      <c r="G25" s="25"/>
    </row>
    <row r="26" spans="1:7" ht="98.15" customHeight="1">
      <c r="A26" s="306"/>
      <c r="B26" s="318">
        <v>3</v>
      </c>
      <c r="C26" s="312" t="s">
        <v>66</v>
      </c>
      <c r="D26" s="315" t="s">
        <v>2202</v>
      </c>
      <c r="E26" s="303" t="s">
        <v>0</v>
      </c>
      <c r="F26" s="164" t="s">
        <v>60</v>
      </c>
      <c r="G26" s="25"/>
    </row>
    <row r="27" spans="1:7" ht="90" customHeight="1">
      <c r="A27" s="306"/>
      <c r="B27" s="319"/>
      <c r="C27" s="313"/>
      <c r="D27" s="316"/>
      <c r="E27" s="304"/>
      <c r="F27" s="165" t="s">
        <v>55</v>
      </c>
      <c r="G27" s="25"/>
    </row>
    <row r="28" spans="1:7" ht="19.399999999999999" customHeight="1">
      <c r="A28" s="306"/>
      <c r="B28" s="319"/>
      <c r="C28" s="313"/>
      <c r="D28" s="316"/>
      <c r="E28" s="304"/>
      <c r="F28" s="165" t="s">
        <v>56</v>
      </c>
      <c r="G28" s="25"/>
    </row>
    <row r="29" spans="1:7" ht="74.5" customHeight="1">
      <c r="A29" s="306"/>
      <c r="B29" s="319"/>
      <c r="C29" s="313"/>
      <c r="D29" s="316"/>
      <c r="E29" s="304"/>
      <c r="F29" s="165" t="s">
        <v>57</v>
      </c>
      <c r="G29" s="25"/>
    </row>
    <row r="30" spans="1:7" ht="62.5" customHeight="1">
      <c r="A30" s="306"/>
      <c r="B30" s="319"/>
      <c r="C30" s="313"/>
      <c r="D30" s="316"/>
      <c r="E30" s="304"/>
      <c r="F30" s="165" t="s">
        <v>58</v>
      </c>
      <c r="G30" s="25"/>
    </row>
    <row r="31" spans="1:7" ht="81" customHeight="1">
      <c r="A31" s="306"/>
      <c r="B31" s="319"/>
      <c r="C31" s="313"/>
      <c r="D31" s="316"/>
      <c r="E31" s="304"/>
      <c r="F31" s="165" t="s">
        <v>59</v>
      </c>
      <c r="G31" s="25"/>
    </row>
    <row r="32" spans="1:7" ht="48.75" customHeight="1">
      <c r="A32" s="306"/>
      <c r="B32" s="319"/>
      <c r="C32" s="313"/>
      <c r="D32" s="316"/>
      <c r="E32" s="304"/>
      <c r="F32" s="165" t="s">
        <v>62</v>
      </c>
      <c r="G32" s="25"/>
    </row>
    <row r="33" spans="1:7" ht="98.5" customHeight="1">
      <c r="A33" s="306"/>
      <c r="B33" s="319"/>
      <c r="C33" s="313"/>
      <c r="D33" s="316"/>
      <c r="E33" s="304"/>
      <c r="F33" s="165" t="s">
        <v>61</v>
      </c>
      <c r="G33" s="25"/>
    </row>
    <row r="34" spans="1:7" ht="89.15" customHeight="1">
      <c r="A34" s="306"/>
      <c r="B34" s="319"/>
      <c r="C34" s="313"/>
      <c r="D34" s="316"/>
      <c r="E34" s="304"/>
      <c r="F34" s="165" t="s">
        <v>63</v>
      </c>
      <c r="G34" s="25"/>
    </row>
    <row r="35" spans="1:7" ht="29.15" customHeight="1">
      <c r="A35" s="306"/>
      <c r="B35" s="319"/>
      <c r="C35" s="313"/>
      <c r="D35" s="316"/>
      <c r="E35" s="304"/>
      <c r="F35" s="165" t="s">
        <v>64</v>
      </c>
      <c r="G35" s="25"/>
    </row>
    <row r="36" spans="1:7" ht="111">
      <c r="A36" s="306"/>
      <c r="B36" s="320"/>
      <c r="C36" s="314"/>
      <c r="D36" s="317"/>
      <c r="E36" s="305"/>
      <c r="F36" s="166" t="s">
        <v>65</v>
      </c>
      <c r="G36" s="25"/>
    </row>
    <row r="37" spans="1:7" ht="100">
      <c r="A37" s="306"/>
      <c r="B37" s="141">
        <v>3.01</v>
      </c>
      <c r="C37" s="142" t="s">
        <v>66</v>
      </c>
      <c r="D37" s="28" t="s">
        <v>2203</v>
      </c>
      <c r="E37" s="167" t="s">
        <v>1294</v>
      </c>
      <c r="F37" s="168" t="s">
        <v>1396</v>
      </c>
      <c r="G37" s="25"/>
    </row>
    <row r="38" spans="1:7" ht="90">
      <c r="A38" s="306"/>
      <c r="B38" s="141">
        <v>3.02</v>
      </c>
      <c r="C38" s="142" t="s">
        <v>1326</v>
      </c>
      <c r="D38" s="28" t="s">
        <v>2204</v>
      </c>
      <c r="E38" s="167" t="s">
        <v>1341</v>
      </c>
      <c r="F38" s="168" t="s">
        <v>1397</v>
      </c>
      <c r="G38" s="25"/>
    </row>
    <row r="39" spans="1:7" ht="80">
      <c r="A39" s="306"/>
      <c r="B39" s="150">
        <v>4</v>
      </c>
      <c r="C39" s="149" t="s">
        <v>1492</v>
      </c>
      <c r="D39" s="28" t="s">
        <v>2205</v>
      </c>
      <c r="E39" s="27" t="s">
        <v>2151</v>
      </c>
      <c r="F39" s="27" t="s">
        <v>1493</v>
      </c>
      <c r="G39" s="25"/>
    </row>
    <row r="40" spans="1:7" ht="50">
      <c r="A40" s="306"/>
      <c r="B40" s="141">
        <v>4.01</v>
      </c>
      <c r="C40" s="149" t="s">
        <v>1492</v>
      </c>
      <c r="D40" s="28" t="s">
        <v>2207</v>
      </c>
      <c r="E40" s="27" t="s">
        <v>2163</v>
      </c>
      <c r="F40" s="27" t="s">
        <v>2167</v>
      </c>
      <c r="G40" s="25"/>
    </row>
    <row r="41" spans="1:7" ht="50">
      <c r="A41" s="306"/>
      <c r="B41" s="141" t="s">
        <v>2194</v>
      </c>
      <c r="C41" s="149" t="s">
        <v>1492</v>
      </c>
      <c r="D41" s="28" t="s">
        <v>2206</v>
      </c>
      <c r="E41" s="27" t="s">
        <v>2197</v>
      </c>
      <c r="F41" s="27" t="s">
        <v>2195</v>
      </c>
      <c r="G41" s="25"/>
    </row>
    <row r="42" spans="1:7" ht="50">
      <c r="A42" s="306"/>
      <c r="B42" s="141" t="s">
        <v>2228</v>
      </c>
      <c r="C42" s="149" t="s">
        <v>1492</v>
      </c>
      <c r="D42" s="28" t="s">
        <v>2233</v>
      </c>
      <c r="E42" s="27" t="s">
        <v>2196</v>
      </c>
      <c r="F42" s="27" t="s">
        <v>2229</v>
      </c>
      <c r="G42" s="25"/>
    </row>
    <row r="43" spans="1:7" ht="110">
      <c r="A43" s="306"/>
      <c r="B43" s="160">
        <v>4.0999999999999996</v>
      </c>
      <c r="C43" s="149" t="s">
        <v>2232</v>
      </c>
      <c r="D43" s="161">
        <v>42867</v>
      </c>
      <c r="E43" s="169" t="s">
        <v>2235</v>
      </c>
      <c r="F43" s="27" t="s">
        <v>2234</v>
      </c>
      <c r="G43" s="25"/>
    </row>
    <row r="44" spans="1:7" ht="70">
      <c r="A44" s="306"/>
      <c r="B44" s="160">
        <v>4.2</v>
      </c>
      <c r="C44" s="149" t="s">
        <v>2232</v>
      </c>
      <c r="D44" s="161">
        <v>42704</v>
      </c>
      <c r="E44" s="169" t="s">
        <v>2431</v>
      </c>
      <c r="F44" s="27" t="s">
        <v>2406</v>
      </c>
      <c r="G44" s="25"/>
    </row>
    <row r="45" spans="1:7" ht="130">
      <c r="A45" s="306"/>
      <c r="B45" s="202">
        <v>5</v>
      </c>
      <c r="C45" s="149" t="s">
        <v>2232</v>
      </c>
      <c r="D45" s="161">
        <v>42867</v>
      </c>
      <c r="E45" s="169" t="s">
        <v>12652</v>
      </c>
      <c r="F45" s="27" t="s">
        <v>12374</v>
      </c>
      <c r="G45" s="25"/>
    </row>
    <row r="46" spans="1:7" ht="30">
      <c r="A46" s="306"/>
      <c r="B46" s="160">
        <v>5.01</v>
      </c>
      <c r="C46" s="149" t="s">
        <v>2232</v>
      </c>
      <c r="D46" s="161">
        <v>42907</v>
      </c>
      <c r="E46" s="169" t="s">
        <v>15329</v>
      </c>
      <c r="F46" s="27" t="s">
        <v>12374</v>
      </c>
      <c r="G46" s="25"/>
    </row>
    <row r="47" spans="1:7" ht="60">
      <c r="A47" s="306"/>
      <c r="B47" s="160">
        <v>5.0999999999999996</v>
      </c>
      <c r="C47" s="149" t="s">
        <v>2232</v>
      </c>
      <c r="D47" s="161">
        <v>43070</v>
      </c>
      <c r="E47" s="169" t="s">
        <v>12862</v>
      </c>
      <c r="F47" s="27" t="s">
        <v>12863</v>
      </c>
      <c r="G47" s="25"/>
    </row>
    <row r="48" spans="1:7" ht="50">
      <c r="A48" s="306"/>
      <c r="B48" s="160">
        <v>5.1100000000000003</v>
      </c>
      <c r="C48" s="149" t="s">
        <v>13097</v>
      </c>
      <c r="D48" s="161">
        <v>43217</v>
      </c>
      <c r="E48" s="169" t="s">
        <v>13199</v>
      </c>
      <c r="F48" s="27" t="s">
        <v>13124</v>
      </c>
      <c r="G48" s="25"/>
    </row>
    <row r="49" spans="1:7" ht="50">
      <c r="A49" s="306"/>
      <c r="B49" s="160">
        <v>5.12</v>
      </c>
      <c r="C49" s="149" t="s">
        <v>13097</v>
      </c>
      <c r="D49" s="161">
        <v>43581</v>
      </c>
      <c r="E49" s="169" t="s">
        <v>13199</v>
      </c>
      <c r="F49" s="27" t="s">
        <v>13741</v>
      </c>
      <c r="G49" s="25"/>
    </row>
    <row r="50" spans="1:7" ht="70">
      <c r="A50" s="306"/>
      <c r="B50" s="202">
        <v>6</v>
      </c>
      <c r="C50" s="149" t="s">
        <v>13097</v>
      </c>
      <c r="D50" s="161">
        <v>43964</v>
      </c>
      <c r="E50" s="169" t="s">
        <v>13953</v>
      </c>
      <c r="F50" s="27" t="s">
        <v>13744</v>
      </c>
      <c r="G50" s="25"/>
    </row>
    <row r="51" spans="1:7" ht="40">
      <c r="A51" s="306"/>
      <c r="B51" s="160">
        <v>6.01</v>
      </c>
      <c r="C51" s="149" t="s">
        <v>13097</v>
      </c>
      <c r="D51" s="161">
        <v>43970</v>
      </c>
      <c r="E51" s="169" t="s">
        <v>15330</v>
      </c>
      <c r="F51" s="169" t="s">
        <v>13744</v>
      </c>
      <c r="G51" s="25"/>
    </row>
    <row r="52" spans="1:7" ht="40">
      <c r="A52" s="306"/>
      <c r="B52" s="160">
        <v>6.1</v>
      </c>
      <c r="C52" s="149" t="s">
        <v>13097</v>
      </c>
      <c r="D52" s="161">
        <v>44314</v>
      </c>
      <c r="E52" s="169" t="s">
        <v>15323</v>
      </c>
      <c r="F52" s="169" t="s">
        <v>14913</v>
      </c>
      <c r="G52" s="25"/>
    </row>
    <row r="53" spans="1:7" ht="40">
      <c r="A53" s="306"/>
      <c r="B53" s="160">
        <v>6.2</v>
      </c>
      <c r="C53" s="149" t="s">
        <v>13097</v>
      </c>
      <c r="D53" s="161">
        <v>44678</v>
      </c>
      <c r="E53" s="169" t="s">
        <v>15323</v>
      </c>
      <c r="F53" s="169" t="s">
        <v>15322</v>
      </c>
      <c r="G53" s="25"/>
    </row>
    <row r="54" spans="1:7" ht="40">
      <c r="A54" s="306"/>
      <c r="B54" s="160">
        <v>6.21</v>
      </c>
      <c r="C54" s="149" t="s">
        <v>13097</v>
      </c>
      <c r="D54" s="161">
        <v>44687</v>
      </c>
      <c r="E54" s="169" t="s">
        <v>15331</v>
      </c>
      <c r="F54" s="169" t="s">
        <v>15322</v>
      </c>
      <c r="G54" s="25"/>
    </row>
    <row r="55" spans="1:7" ht="40">
      <c r="A55" s="306"/>
      <c r="B55" s="160">
        <v>6.22</v>
      </c>
      <c r="C55" s="149" t="s">
        <v>13097</v>
      </c>
      <c r="D55" s="275">
        <v>44692</v>
      </c>
      <c r="E55" s="169" t="s">
        <v>15330</v>
      </c>
      <c r="F55" s="169" t="s">
        <v>15322</v>
      </c>
      <c r="G55" s="25"/>
    </row>
    <row r="56" spans="1:7" ht="50">
      <c r="A56" s="306"/>
      <c r="B56" s="202">
        <v>6.3</v>
      </c>
      <c r="C56" s="149" t="s">
        <v>13097</v>
      </c>
      <c r="D56" s="275">
        <v>45051</v>
      </c>
      <c r="E56" s="169" t="s">
        <v>15590</v>
      </c>
      <c r="F56" s="169" t="s">
        <v>15371</v>
      </c>
      <c r="G56" s="25"/>
    </row>
    <row r="57" spans="1:7" ht="40">
      <c r="A57" s="306"/>
      <c r="B57" s="160">
        <v>6.31</v>
      </c>
      <c r="C57" s="149" t="s">
        <v>13097</v>
      </c>
      <c r="D57" s="275">
        <v>45072</v>
      </c>
      <c r="E57" s="169" t="s">
        <v>15592</v>
      </c>
      <c r="F57" s="169" t="s">
        <v>15371</v>
      </c>
      <c r="G57" s="25"/>
    </row>
    <row r="58" spans="1:7" ht="40.5" customHeight="1">
      <c r="A58" s="306"/>
      <c r="B58" s="202">
        <v>6.4</v>
      </c>
      <c r="C58" s="149" t="s">
        <v>13097</v>
      </c>
      <c r="D58" s="275">
        <v>45408</v>
      </c>
      <c r="E58" s="169" t="s">
        <v>15594</v>
      </c>
      <c r="F58" s="169" t="s">
        <v>15593</v>
      </c>
      <c r="G58" s="25"/>
    </row>
    <row r="59" spans="1:7" ht="32.5" customHeight="1">
      <c r="A59" s="306"/>
      <c r="B59" s="202">
        <v>6.5</v>
      </c>
      <c r="C59" s="149" t="s">
        <v>13097</v>
      </c>
      <c r="D59" s="275">
        <v>45772</v>
      </c>
      <c r="E59" s="169" t="s">
        <v>15669</v>
      </c>
      <c r="F59" s="169" t="s">
        <v>15720</v>
      </c>
      <c r="G59" s="25"/>
    </row>
    <row r="60" spans="1:7" ht="14" thickBot="1">
      <c r="A60" s="307"/>
      <c r="B60" s="308" t="str">
        <f ca="1">OFFSET(L!$C$1,MATCH("General"&amp;"Cpy",L!$A:$A,0)-1,SL,,)</f>
        <v>© 2025 Responsible Minerals Initiative. All rights reserved.</v>
      </c>
      <c r="C60" s="308"/>
      <c r="D60" s="308"/>
      <c r="E60" s="308"/>
      <c r="F60" s="308"/>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honeticPr fontId="102"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69BE189-50AF-42F4-9307-313A774780DD}"/>
    </customSheetView>
  </customSheetViews>
  <phoneticPr fontId="102"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4375" defaultRowHeight="13.5"/>
  <cols>
    <col min="1" max="1" width="11.15234375" customWidth="1"/>
    <col min="2" max="2" width="25.69140625" customWidth="1"/>
    <col min="3" max="3" width="11.92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87A34580-00DF-428F-B9DA-59766C998E1D}"/>
    </customSheetView>
  </customSheetViews>
  <phoneticPr fontId="102"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2"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21"/>
      <c r="B1" s="322"/>
      <c r="C1" s="322"/>
      <c r="D1" s="323"/>
    </row>
    <row r="2" spans="1:5" ht="71.25" customHeight="1">
      <c r="A2" s="74"/>
      <c r="B2" s="137" t="str">
        <f ca="1">OFFSET(L!$C$1,MATCH("Definitions"&amp;ADDRESS(ROW(),COLUMN(),4),L!$A:$A,0)-1,SL,,)</f>
        <v>ITEM</v>
      </c>
      <c r="C2" s="137" t="str">
        <f ca="1">OFFSET(L!$C$1,MATCH("Definitions"&amp;ADDRESS(ROW(),COLUMN(),4),L!$A:$A,0)-1,SL,,)</f>
        <v>DEFINITION</v>
      </c>
      <c r="D2" s="325"/>
      <c r="E2" s="101"/>
    </row>
    <row r="3" spans="1:5" ht="64" customHeight="1">
      <c r="A3" s="74"/>
      <c r="B3" s="63" t="str">
        <f ca="1">OFFSET(L!$C$1,MATCH("Definitions"&amp;ADDRESS(ROW(),COLUMN(),4),L!$A:$A,0)-1,SL,,)</f>
        <v>3TG</v>
      </c>
      <c r="C3" s="63" t="str">
        <f ca="1">OFFSET(L!$C$1,MATCH("Definitions"&amp;ADDRESS(ROW(),COLUMN(),4),L!$A:$A,0)-1,SL,,)</f>
        <v>Tantalum, tin, tungsten, gold</v>
      </c>
      <c r="D3" s="325"/>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5"/>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5"/>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5"/>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5"/>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5"/>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5"/>
      <c r="E9" s="100" t="s">
        <v>1279</v>
      </c>
    </row>
    <row r="10" spans="1:5" ht="45">
      <c r="A10" s="74"/>
      <c r="B10" s="63" t="str">
        <f ca="1">OFFSET(L!$C$1,MATCH("Definitions"&amp;ADDRESS(ROW(),COLUMN(),4),L!$A:$A,0)-1,SL,,)</f>
        <v>DRC</v>
      </c>
      <c r="C10" s="63" t="str">
        <f ca="1">OFFSET(L!$C$1,MATCH("Definitions"&amp;ADDRESS(ROW(),COLUMN(),4),L!$A:$A,0)-1,SL,,)</f>
        <v>Democratic Republic of Congo</v>
      </c>
      <c r="D10" s="325"/>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5"/>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5"/>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5"/>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5"/>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5"/>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5"/>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5"/>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5"/>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5"/>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5"/>
      <c r="E20" s="100"/>
    </row>
    <row r="21" spans="1:5" ht="15">
      <c r="A21" s="74"/>
      <c r="B21" s="63" t="str">
        <f ca="1">OFFSET(L!$C$1,MATCH("Definitions"&amp;ADDRESS(ROW(),COLUMN(),4),L!$A:$A,0)-1,SL,,)</f>
        <v>RBA</v>
      </c>
      <c r="C21" s="63" t="str">
        <f ca="1">OFFSET(L!$C$1,MATCH("Definitions"&amp;ADDRESS(ROW(),COLUMN(),4),L!$A:$A,0)-1,SL,,)</f>
        <v>Responsible Business Alliance (www.responsiblebusiness.org)</v>
      </c>
      <c r="D21" s="325"/>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5"/>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5"/>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5"/>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5"/>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5"/>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5"/>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5"/>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5"/>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5"/>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5"/>
      <c r="E31" s="100"/>
    </row>
    <row r="32" spans="1:5" ht="15">
      <c r="A32" s="74"/>
      <c r="B32" s="324" t="str">
        <f ca="1">OFFSET(L!$C$1,MATCH("General"&amp;"Cpy",L!$A:$A,0)-1,SL,,)</f>
        <v>© 2025 Responsible Minerals Initiative. All rights reserved.</v>
      </c>
      <c r="C32" s="324"/>
      <c r="D32" s="325"/>
      <c r="E32" s="100"/>
    </row>
    <row r="33" spans="1:4" ht="14" thickBot="1">
      <c r="A33" s="75"/>
      <c r="B33" s="153"/>
      <c r="C33" s="153"/>
      <c r="D33" s="326"/>
    </row>
    <row r="34" spans="1:4" ht="14"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2"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0" zoomScaleNormal="70" zoomScalePageLayoutView="70" workbookViewId="0">
      <selection activeCell="D10" sqref="D10:J10"/>
    </sheetView>
  </sheetViews>
  <sheetFormatPr baseColWidth="10"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48"/>
      <c r="B1" s="349"/>
      <c r="C1" s="349"/>
      <c r="D1" s="349"/>
      <c r="E1" s="349"/>
      <c r="F1" s="349"/>
      <c r="G1" s="349"/>
      <c r="H1" s="349"/>
      <c r="I1" s="349"/>
      <c r="J1" s="349"/>
      <c r="K1" s="350"/>
      <c r="L1" s="100"/>
      <c r="P1" s="3"/>
      <c r="Q1" s="3"/>
      <c r="R1" s="3"/>
      <c r="S1" s="3"/>
      <c r="T1" s="3"/>
      <c r="U1" s="3"/>
      <c r="V1" s="3"/>
      <c r="W1" s="3"/>
      <c r="X1" s="3"/>
      <c r="Y1" s="3"/>
      <c r="Z1" s="3"/>
      <c r="AA1" s="3"/>
      <c r="AB1" s="3"/>
      <c r="AC1" s="3"/>
      <c r="AD1" s="3"/>
      <c r="AE1" s="3"/>
      <c r="AF1" s="3"/>
      <c r="AG1" s="3"/>
      <c r="AH1" s="3"/>
    </row>
    <row r="2" spans="1:34" ht="82.4" customHeight="1">
      <c r="A2" s="34"/>
      <c r="B2" s="136"/>
      <c r="C2" s="35"/>
      <c r="D2" s="351" t="str">
        <f ca="1">OFFSET(L!$C$1,MATCH("Declaration"&amp;ADDRESS(ROW(),COLUMN(),4),L!$A:$A,0)-1,SL,,)</f>
        <v>Conflict Minerals Reporting Template (CMRT)</v>
      </c>
      <c r="E2" s="352"/>
      <c r="F2" s="352"/>
      <c r="G2" s="352"/>
      <c r="H2" s="352"/>
      <c r="I2" s="352"/>
      <c r="J2" s="353"/>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65"/>
      <c r="G3" s="365"/>
      <c r="H3" s="365"/>
      <c r="I3" s="152"/>
      <c r="J3" s="138" t="s">
        <v>15733</v>
      </c>
      <c r="K3" s="36"/>
      <c r="L3" s="100"/>
      <c r="P3" s="45">
        <f>MATCH($D$3,LN,0)</f>
        <v>1</v>
      </c>
    </row>
    <row r="4" spans="1:34" ht="15">
      <c r="A4" s="34"/>
      <c r="B4" s="360" t="str">
        <f ca="1">OFFSET(L!$C$1,MATCH("Declaration"&amp;ADDRESS(ROW(),COLUMN(),4),L!$A:$A,0)-1,SL,,)</f>
        <v>The purpose of this document is to collect sourcing information on tin, tantalum, tungsten and gold used in products</v>
      </c>
      <c r="C4" s="360"/>
      <c r="D4" s="360"/>
      <c r="E4" s="360"/>
      <c r="F4" s="360"/>
      <c r="G4" s="360"/>
      <c r="H4" s="360"/>
      <c r="I4" s="366" t="str">
        <f ca="1">OFFSET(L!$C$1,MATCH("Declaration"&amp;ADDRESS(ROW(),COLUMN(),4),L!$A:$A,0)-1,SL,,)</f>
        <v>Link to Terms &amp; Conditions</v>
      </c>
      <c r="J4" s="366"/>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0" t="str">
        <f ca="1">OFFSET(L!$C$1,MATCH("Declaration"&amp;ADDRESS(ROW(),COLUMN(),4),L!$A:$A,0)-1,SL,,)</f>
        <v>Mandatory fields are noted with an asterisk (*).  Consult the instructions tab for guidance on how to answer each question.</v>
      </c>
      <c r="C6" s="360"/>
      <c r="D6" s="360"/>
      <c r="E6" s="360"/>
      <c r="F6" s="360"/>
      <c r="G6" s="360"/>
      <c r="H6" s="360"/>
      <c r="I6" s="360"/>
      <c r="J6" s="360"/>
      <c r="K6" s="36"/>
      <c r="L6" s="115" t="s">
        <v>430</v>
      </c>
      <c r="P6" s="3"/>
      <c r="Q6" s="3"/>
      <c r="R6" s="3"/>
      <c r="S6" s="3"/>
      <c r="T6" s="3"/>
      <c r="U6" s="3"/>
      <c r="V6" s="3"/>
      <c r="W6" s="3"/>
      <c r="X6" s="3"/>
      <c r="Y6" s="3"/>
      <c r="Z6" s="3"/>
      <c r="AA6" s="3"/>
      <c r="AB6" s="3"/>
      <c r="AC6" s="3"/>
      <c r="AD6" s="3"/>
      <c r="AE6" s="3"/>
      <c r="AF6" s="3"/>
      <c r="AG6" s="3"/>
      <c r="AH6" s="3"/>
    </row>
    <row r="7" spans="1:34" ht="37" customHeight="1">
      <c r="A7" s="34"/>
      <c r="B7" s="370" t="str">
        <f ca="1">OFFSET(L!$C$1,MATCH("Declaration"&amp;ADDRESS(ROW(),COLUMN(),4),L!$A:$A,0)-1,SL,,)</f>
        <v>Company Information</v>
      </c>
      <c r="C7" s="370"/>
      <c r="D7" s="370"/>
      <c r="E7" s="370"/>
      <c r="F7" s="370"/>
      <c r="G7" s="370"/>
      <c r="H7" s="370"/>
      <c r="I7" s="370"/>
      <c r="J7" s="370"/>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54" t="s">
        <v>15817</v>
      </c>
      <c r="E8" s="355"/>
      <c r="F8" s="355"/>
      <c r="G8" s="355"/>
      <c r="H8" s="355"/>
      <c r="I8" s="355"/>
      <c r="J8" s="356"/>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67" t="s">
        <v>481</v>
      </c>
      <c r="E9" s="368"/>
      <c r="F9" s="368"/>
      <c r="G9" s="369"/>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71" t="str">
        <f ca="1">OFFSET(L!$C$1,MATCH("Declaration"&amp;ADDRESS(ROW(),COLUMN(),4)&amp;LEFT($D$9,1),L!$A:$A,0)-1,SL,,)</f>
        <v>Description of Scope:</v>
      </c>
      <c r="C10" s="122"/>
      <c r="D10" s="361" t="s">
        <v>15827</v>
      </c>
      <c r="E10" s="362"/>
      <c r="F10" s="362"/>
      <c r="G10" s="362"/>
      <c r="H10" s="362"/>
      <c r="I10" s="362"/>
      <c r="J10" s="363"/>
      <c r="K10" s="36"/>
      <c r="L10" s="115"/>
      <c r="Q10" s="3"/>
      <c r="R10" s="3"/>
      <c r="S10" s="3"/>
      <c r="T10" s="3"/>
      <c r="U10" s="3"/>
      <c r="V10" s="3"/>
      <c r="W10" s="3"/>
      <c r="X10" s="3"/>
      <c r="Y10" s="3"/>
      <c r="Z10" s="3"/>
      <c r="AA10" s="3"/>
      <c r="AB10" s="3"/>
      <c r="AC10" s="3"/>
      <c r="AD10" s="3"/>
      <c r="AE10" s="3"/>
      <c r="AF10" s="3"/>
      <c r="AG10" s="3"/>
      <c r="AH10" s="3"/>
    </row>
    <row r="11" spans="1:34" ht="15">
      <c r="A11" s="38"/>
      <c r="B11" s="372"/>
      <c r="C11" s="122"/>
      <c r="D11" s="381" t="str">
        <f ca="1">IF(D9=Q9,OFFSET(L!$C$1,MATCH("Declaration"&amp;ADDRESS(ROW(),COLUMN(),4),L!$A:$A,0)-1,SL,,),"")</f>
        <v/>
      </c>
      <c r="E11" s="382"/>
      <c r="F11" s="382"/>
      <c r="G11" s="382"/>
      <c r="H11" s="382"/>
      <c r="I11" s="382"/>
      <c r="J11" s="383"/>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7"/>
      <c r="E12" s="358"/>
      <c r="F12" s="358"/>
      <c r="G12" s="358"/>
      <c r="H12" s="358"/>
      <c r="I12" s="358"/>
      <c r="J12" s="359"/>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7"/>
      <c r="E13" s="358"/>
      <c r="F13" s="358"/>
      <c r="G13" s="358"/>
      <c r="H13" s="358"/>
      <c r="I13" s="358"/>
      <c r="J13" s="359"/>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30" t="s">
        <v>15866</v>
      </c>
      <c r="E14" s="364"/>
      <c r="F14" s="364"/>
      <c r="G14" s="364"/>
      <c r="H14" s="364"/>
      <c r="I14" s="364"/>
      <c r="J14" s="331"/>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7" t="s">
        <v>15818</v>
      </c>
      <c r="E15" s="358"/>
      <c r="F15" s="358"/>
      <c r="G15" s="358"/>
      <c r="H15" s="358"/>
      <c r="I15" s="358"/>
      <c r="J15" s="359"/>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3" t="s">
        <v>15819</v>
      </c>
      <c r="E16" s="374"/>
      <c r="F16" s="374"/>
      <c r="G16" s="374"/>
      <c r="H16" s="374"/>
      <c r="I16" s="374"/>
      <c r="J16" s="375"/>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7" t="s">
        <v>15820</v>
      </c>
      <c r="E17" s="358"/>
      <c r="F17" s="358"/>
      <c r="G17" s="358"/>
      <c r="H17" s="358"/>
      <c r="I17" s="358"/>
      <c r="J17" s="359"/>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6" t="s">
        <v>15821</v>
      </c>
      <c r="E18" s="387"/>
      <c r="F18" s="387"/>
      <c r="G18" s="387"/>
      <c r="H18" s="387"/>
      <c r="I18" s="387"/>
      <c r="J18" s="388"/>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86" t="s">
        <v>15822</v>
      </c>
      <c r="E19" s="387"/>
      <c r="F19" s="387"/>
      <c r="G19" s="387"/>
      <c r="H19" s="387"/>
      <c r="I19" s="387"/>
      <c r="J19" s="388"/>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3" t="s">
        <v>15823</v>
      </c>
      <c r="E20" s="374"/>
      <c r="F20" s="374"/>
      <c r="G20" s="374"/>
      <c r="H20" s="374"/>
      <c r="I20" s="374"/>
      <c r="J20" s="375"/>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7"/>
      <c r="E21" s="328"/>
      <c r="F21" s="328"/>
      <c r="G21" s="328"/>
      <c r="H21" s="328"/>
      <c r="I21" s="328"/>
      <c r="J21" s="329"/>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32">
        <v>46112</v>
      </c>
      <c r="E22" s="333"/>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89"/>
      <c r="E23" s="389"/>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4" t="str">
        <f ca="1">OFFSET(L!$C$1,MATCH("Declaration"&amp;ADDRESS(ROW(),COLUMN(),4),L!$A:$A,0)-1,SL,,)</f>
        <v>Answer the following questions 1 - 8 based on the declaration scope indicated above</v>
      </c>
      <c r="C24" s="334"/>
      <c r="D24" s="334"/>
      <c r="E24" s="334"/>
      <c r="F24" s="334"/>
      <c r="G24" s="334"/>
      <c r="H24" s="334"/>
      <c r="I24" s="334"/>
      <c r="J24" s="334"/>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44" t="str">
        <f ca="1">OFFSET(L!$C$1,MATCH("Declaration"&amp;ADDRESS(ROW(),COLUMN(),4),L!$A:$A,0)-1,SL,,)</f>
        <v>Answer</v>
      </c>
      <c r="E25" s="344"/>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30" t="s">
        <v>475</v>
      </c>
      <c r="E26" s="331"/>
      <c r="F26" s="12"/>
      <c r="G26" s="341" t="s">
        <v>15824</v>
      </c>
      <c r="H26" s="342"/>
      <c r="I26" s="342"/>
      <c r="J26" s="343"/>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30" t="s">
        <v>475</v>
      </c>
      <c r="E27" s="331"/>
      <c r="F27" s="12"/>
      <c r="G27" s="341" t="s">
        <v>15824</v>
      </c>
      <c r="H27" s="342"/>
      <c r="I27" s="342"/>
      <c r="J27" s="343"/>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30" t="s">
        <v>475</v>
      </c>
      <c r="E28" s="331"/>
      <c r="F28" s="12"/>
      <c r="G28" s="341" t="s">
        <v>15824</v>
      </c>
      <c r="H28" s="342"/>
      <c r="I28" s="342"/>
      <c r="J28" s="343"/>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30" t="s">
        <v>475</v>
      </c>
      <c r="E29" s="331"/>
      <c r="F29" s="12"/>
      <c r="G29" s="341" t="s">
        <v>15824</v>
      </c>
      <c r="H29" s="342"/>
      <c r="I29" s="342"/>
      <c r="J29" s="343"/>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0" t="s">
        <v>475</v>
      </c>
      <c r="E32" s="331"/>
      <c r="F32" s="47"/>
      <c r="G32" s="341" t="s">
        <v>15824</v>
      </c>
      <c r="H32" s="342"/>
      <c r="I32" s="342"/>
      <c r="J32" s="343"/>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30" t="s">
        <v>475</v>
      </c>
      <c r="E33" s="331"/>
      <c r="F33" s="47"/>
      <c r="G33" s="341" t="s">
        <v>15824</v>
      </c>
      <c r="H33" s="342"/>
      <c r="I33" s="342"/>
      <c r="J33" s="343"/>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30" t="s">
        <v>475</v>
      </c>
      <c r="E34" s="331"/>
      <c r="F34" s="47"/>
      <c r="G34" s="341" t="s">
        <v>15824</v>
      </c>
      <c r="H34" s="342"/>
      <c r="I34" s="342"/>
      <c r="J34" s="343"/>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30" t="s">
        <v>475</v>
      </c>
      <c r="E35" s="331"/>
      <c r="F35" s="47"/>
      <c r="G35" s="341" t="s">
        <v>15824</v>
      </c>
      <c r="H35" s="342"/>
      <c r="I35" s="342"/>
      <c r="J35" s="343"/>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85"/>
      <c r="I37" s="385"/>
      <c r="J37" s="385"/>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36" t="s">
        <v>477</v>
      </c>
      <c r="E38" s="337"/>
      <c r="F38" s="47"/>
      <c r="G38" s="338" t="s">
        <v>15865</v>
      </c>
      <c r="H38" s="339"/>
      <c r="I38" s="339"/>
      <c r="J38" s="340"/>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36" t="s">
        <v>477</v>
      </c>
      <c r="E39" s="337"/>
      <c r="F39" s="47"/>
      <c r="G39" s="338" t="s">
        <v>15865</v>
      </c>
      <c r="H39" s="339"/>
      <c r="I39" s="339"/>
      <c r="J39" s="34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36" t="s">
        <v>477</v>
      </c>
      <c r="E40" s="337"/>
      <c r="F40" s="47"/>
      <c r="G40" s="338" t="s">
        <v>15865</v>
      </c>
      <c r="H40" s="339"/>
      <c r="I40" s="339"/>
      <c r="J40" s="34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36" t="s">
        <v>477</v>
      </c>
      <c r="E41" s="337"/>
      <c r="F41" s="47"/>
      <c r="G41" s="338" t="s">
        <v>15865</v>
      </c>
      <c r="H41" s="339"/>
      <c r="I41" s="339"/>
      <c r="J41" s="340"/>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36" t="s">
        <v>477</v>
      </c>
      <c r="E44" s="337"/>
      <c r="F44" s="47"/>
      <c r="G44" s="338" t="s">
        <v>15865</v>
      </c>
      <c r="H44" s="339"/>
      <c r="I44" s="339"/>
      <c r="J44" s="340"/>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36" t="s">
        <v>477</v>
      </c>
      <c r="E45" s="337"/>
      <c r="F45" s="47"/>
      <c r="G45" s="338" t="s">
        <v>15865</v>
      </c>
      <c r="H45" s="339"/>
      <c r="I45" s="339"/>
      <c r="J45" s="34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36" t="s">
        <v>477</v>
      </c>
      <c r="E46" s="337"/>
      <c r="F46" s="47"/>
      <c r="G46" s="338" t="s">
        <v>15865</v>
      </c>
      <c r="H46" s="339"/>
      <c r="I46" s="339"/>
      <c r="J46" s="34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36" t="s">
        <v>477</v>
      </c>
      <c r="E47" s="337"/>
      <c r="F47" s="47"/>
      <c r="G47" s="338" t="s">
        <v>15865</v>
      </c>
      <c r="H47" s="339"/>
      <c r="I47" s="339"/>
      <c r="J47" s="340"/>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30" t="s">
        <v>476</v>
      </c>
      <c r="E50" s="331"/>
      <c r="F50" s="47"/>
      <c r="G50" s="341"/>
      <c r="H50" s="342"/>
      <c r="I50" s="342"/>
      <c r="J50" s="343"/>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30" t="s">
        <v>476</v>
      </c>
      <c r="E51" s="331"/>
      <c r="F51" s="47"/>
      <c r="G51" s="341"/>
      <c r="H51" s="342"/>
      <c r="I51" s="342"/>
      <c r="J51" s="343"/>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30" t="s">
        <v>476</v>
      </c>
      <c r="E52" s="331"/>
      <c r="F52" s="47"/>
      <c r="G52" s="341"/>
      <c r="H52" s="342"/>
      <c r="I52" s="342"/>
      <c r="J52" s="343"/>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30" t="s">
        <v>476</v>
      </c>
      <c r="E53" s="331"/>
      <c r="F53" s="47"/>
      <c r="G53" s="341"/>
      <c r="H53" s="342"/>
      <c r="I53" s="342"/>
      <c r="J53" s="343"/>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76" t="s">
        <v>15825</v>
      </c>
      <c r="E56" s="377"/>
      <c r="F56" s="47"/>
      <c r="G56" s="378" t="s">
        <v>15864</v>
      </c>
      <c r="H56" s="379"/>
      <c r="I56" s="379"/>
      <c r="J56" s="380"/>
      <c r="K56" s="36"/>
      <c r="L56" s="116"/>
      <c r="P56" s="3"/>
      <c r="Q56" s="3"/>
      <c r="R56" s="3"/>
      <c r="S56" s="3"/>
      <c r="T56" s="3"/>
      <c r="U56" s="3"/>
      <c r="V56" s="3"/>
      <c r="W56" s="3"/>
      <c r="X56" s="3"/>
      <c r="Y56" s="3"/>
      <c r="Z56" s="3"/>
      <c r="AA56" s="3"/>
      <c r="AB56" s="3"/>
      <c r="AC56" s="3"/>
      <c r="AD56" s="3"/>
      <c r="AE56" s="3"/>
      <c r="AF56" s="3"/>
      <c r="AG56" s="3"/>
      <c r="AH56" s="3"/>
    </row>
    <row r="57" spans="1:34" ht="23" customHeight="1">
      <c r="A57" s="41"/>
      <c r="B57" s="40" t="str">
        <f ca="1">B39</f>
        <v>Tin  (*)</v>
      </c>
      <c r="C57" s="35"/>
      <c r="D57" s="376" t="s">
        <v>15825</v>
      </c>
      <c r="E57" s="377"/>
      <c r="F57" s="47"/>
      <c r="G57" s="378" t="s">
        <v>15864</v>
      </c>
      <c r="H57" s="379"/>
      <c r="I57" s="379"/>
      <c r="J57" s="380"/>
      <c r="K57" s="36"/>
      <c r="L57" s="116"/>
      <c r="P57" s="3"/>
      <c r="Q57" s="3"/>
      <c r="R57" s="3"/>
      <c r="S57" s="3"/>
      <c r="T57" s="3"/>
      <c r="U57" s="3"/>
      <c r="V57" s="3"/>
      <c r="W57" s="3"/>
      <c r="X57" s="3"/>
      <c r="Y57" s="3"/>
      <c r="Z57" s="3"/>
      <c r="AA57" s="3"/>
      <c r="AB57" s="3"/>
      <c r="AC57" s="3"/>
      <c r="AD57" s="3"/>
      <c r="AE57" s="3"/>
      <c r="AF57" s="3"/>
      <c r="AG57" s="3"/>
      <c r="AH57" s="3"/>
    </row>
    <row r="58" spans="1:34" ht="23" customHeight="1">
      <c r="A58" s="41"/>
      <c r="B58" s="40" t="str">
        <f ca="1">B40</f>
        <v>Gold  (*)</v>
      </c>
      <c r="C58" s="35"/>
      <c r="D58" s="376" t="s">
        <v>15825</v>
      </c>
      <c r="E58" s="377"/>
      <c r="F58" s="47"/>
      <c r="G58" s="378" t="s">
        <v>15864</v>
      </c>
      <c r="H58" s="379"/>
      <c r="I58" s="379"/>
      <c r="J58" s="380"/>
      <c r="K58" s="36"/>
      <c r="L58" s="116"/>
      <c r="P58" s="3"/>
      <c r="Q58" s="3"/>
      <c r="R58" s="3"/>
      <c r="S58" s="3"/>
      <c r="T58" s="3"/>
      <c r="U58" s="3"/>
      <c r="V58" s="3"/>
      <c r="W58" s="3"/>
      <c r="X58" s="3"/>
      <c r="Y58" s="3"/>
      <c r="Z58" s="3"/>
      <c r="AA58" s="3"/>
      <c r="AB58" s="3"/>
      <c r="AC58" s="3"/>
      <c r="AD58" s="3"/>
      <c r="AE58" s="3"/>
      <c r="AF58" s="3"/>
      <c r="AG58" s="3"/>
      <c r="AH58" s="3"/>
    </row>
    <row r="59" spans="1:34" ht="23" customHeight="1">
      <c r="A59" s="41"/>
      <c r="B59" s="40" t="str">
        <f ca="1">B41</f>
        <v>Tungsten  (*)</v>
      </c>
      <c r="C59" s="35"/>
      <c r="D59" s="376" t="s">
        <v>15825</v>
      </c>
      <c r="E59" s="377"/>
      <c r="F59" s="47"/>
      <c r="G59" s="378" t="s">
        <v>15864</v>
      </c>
      <c r="H59" s="379"/>
      <c r="I59" s="379"/>
      <c r="J59" s="38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84"/>
      <c r="I61" s="384"/>
      <c r="J61" s="384"/>
      <c r="K61" s="36"/>
      <c r="L61" s="111" t="s">
        <v>1207</v>
      </c>
      <c r="M61" s="112"/>
      <c r="P61" s="3"/>
      <c r="Q61" s="3"/>
      <c r="R61" s="3"/>
      <c r="S61" s="3"/>
      <c r="T61" s="3"/>
      <c r="U61" s="3"/>
      <c r="V61" s="3"/>
      <c r="W61" s="3"/>
      <c r="X61" s="3"/>
      <c r="Y61" s="3"/>
      <c r="Z61" s="3"/>
      <c r="AA61" s="3"/>
      <c r="AB61" s="3"/>
      <c r="AC61" s="3"/>
      <c r="AD61" s="3"/>
      <c r="AE61" s="3"/>
      <c r="AF61" s="3"/>
      <c r="AG61" s="3"/>
      <c r="AH61" s="3"/>
    </row>
    <row r="62" spans="1:34" ht="23" customHeight="1">
      <c r="A62" s="41"/>
      <c r="B62" s="40" t="str">
        <f ca="1">B38</f>
        <v>Tantalum  (*)</v>
      </c>
      <c r="C62" s="10"/>
      <c r="D62" s="330" t="s">
        <v>476</v>
      </c>
      <c r="E62" s="331"/>
      <c r="F62" s="47"/>
      <c r="G62" s="378" t="s">
        <v>15864</v>
      </c>
      <c r="H62" s="379"/>
      <c r="I62" s="379"/>
      <c r="J62" s="380"/>
      <c r="K62" s="36"/>
      <c r="L62" s="116"/>
      <c r="P62" s="3"/>
      <c r="Q62" s="3"/>
      <c r="R62" s="3"/>
      <c r="S62" s="3"/>
      <c r="T62" s="3"/>
      <c r="U62" s="3"/>
      <c r="V62" s="3"/>
      <c r="W62" s="3"/>
      <c r="X62" s="3"/>
      <c r="Y62" s="3"/>
      <c r="Z62" s="3"/>
      <c r="AA62" s="3"/>
      <c r="AB62" s="3"/>
      <c r="AC62" s="3"/>
      <c r="AD62" s="3"/>
      <c r="AE62" s="3"/>
      <c r="AF62" s="3"/>
      <c r="AG62" s="3"/>
      <c r="AH62" s="3"/>
    </row>
    <row r="63" spans="1:34" ht="23" customHeight="1">
      <c r="A63" s="41"/>
      <c r="B63" s="40" t="str">
        <f ca="1">B39</f>
        <v>Tin  (*)</v>
      </c>
      <c r="C63" s="10"/>
      <c r="D63" s="330" t="s">
        <v>476</v>
      </c>
      <c r="E63" s="331"/>
      <c r="F63" s="47"/>
      <c r="G63" s="378" t="s">
        <v>15864</v>
      </c>
      <c r="H63" s="379"/>
      <c r="I63" s="379"/>
      <c r="J63" s="380"/>
      <c r="K63" s="36"/>
      <c r="L63" s="116"/>
      <c r="P63" s="3"/>
      <c r="Q63" s="3"/>
      <c r="R63" s="3"/>
      <c r="S63" s="3"/>
      <c r="T63" s="3"/>
      <c r="U63" s="3"/>
      <c r="V63" s="3"/>
      <c r="W63" s="3"/>
      <c r="X63" s="3"/>
      <c r="Y63" s="3"/>
      <c r="Z63" s="3"/>
      <c r="AA63" s="3"/>
      <c r="AB63" s="3"/>
      <c r="AC63" s="3"/>
      <c r="AD63" s="3"/>
      <c r="AE63" s="3"/>
      <c r="AF63" s="3"/>
      <c r="AG63" s="3"/>
      <c r="AH63" s="3"/>
    </row>
    <row r="64" spans="1:34" ht="23" customHeight="1">
      <c r="A64" s="41"/>
      <c r="B64" s="40" t="str">
        <f ca="1">B40</f>
        <v>Gold  (*)</v>
      </c>
      <c r="C64" s="10"/>
      <c r="D64" s="330" t="s">
        <v>476</v>
      </c>
      <c r="E64" s="331"/>
      <c r="F64" s="47"/>
      <c r="G64" s="378" t="s">
        <v>15864</v>
      </c>
      <c r="H64" s="379"/>
      <c r="I64" s="379"/>
      <c r="J64" s="380"/>
      <c r="K64" s="36"/>
      <c r="L64" s="116"/>
      <c r="P64" s="3"/>
      <c r="Q64" s="3"/>
      <c r="R64" s="3"/>
      <c r="S64" s="3"/>
      <c r="T64" s="3"/>
      <c r="U64" s="3"/>
      <c r="V64" s="3"/>
      <c r="W64" s="3"/>
      <c r="X64" s="3"/>
      <c r="Y64" s="3"/>
      <c r="Z64" s="3"/>
      <c r="AA64" s="3"/>
      <c r="AB64" s="3"/>
      <c r="AC64" s="3"/>
      <c r="AD64" s="3"/>
      <c r="AE64" s="3"/>
      <c r="AF64" s="3"/>
      <c r="AG64" s="3"/>
      <c r="AH64" s="3"/>
    </row>
    <row r="65" spans="1:34" ht="23" customHeight="1">
      <c r="A65" s="41"/>
      <c r="B65" s="40" t="str">
        <f ca="1">B41</f>
        <v>Tungsten  (*)</v>
      </c>
      <c r="C65" s="10"/>
      <c r="D65" s="330" t="s">
        <v>476</v>
      </c>
      <c r="E65" s="331"/>
      <c r="F65" s="47"/>
      <c r="G65" s="378" t="s">
        <v>15864</v>
      </c>
      <c r="H65" s="379"/>
      <c r="I65" s="379"/>
      <c r="J65" s="38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84" t="str">
        <f>IF(Q75="(*)","Click here to enter smelter names","")</f>
        <v/>
      </c>
      <c r="I67" s="384"/>
      <c r="J67" s="384"/>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30" t="s">
        <v>475</v>
      </c>
      <c r="E68" s="331"/>
      <c r="F68" s="48"/>
      <c r="G68" s="341"/>
      <c r="H68" s="342"/>
      <c r="I68" s="342"/>
      <c r="J68" s="343"/>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30" t="s">
        <v>475</v>
      </c>
      <c r="E69" s="331"/>
      <c r="F69" s="48"/>
      <c r="G69" s="341"/>
      <c r="H69" s="342"/>
      <c r="I69" s="342"/>
      <c r="J69" s="343"/>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30" t="s">
        <v>475</v>
      </c>
      <c r="E70" s="331"/>
      <c r="F70" s="48"/>
      <c r="G70" s="341"/>
      <c r="H70" s="342"/>
      <c r="I70" s="342"/>
      <c r="J70" s="343"/>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30" t="s">
        <v>475</v>
      </c>
      <c r="E71" s="331"/>
      <c r="F71" s="50"/>
      <c r="G71" s="341"/>
      <c r="H71" s="342"/>
      <c r="I71" s="342"/>
      <c r="J71" s="343"/>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95" t="str">
        <f ca="1">OFFSET(L!$C$1,MATCH("Declaration"&amp;ADDRESS(ROW(),COLUMN(),4),L!$A:$A,0)-1,SL,,)</f>
        <v>Answer the Following Questions at a Company Level</v>
      </c>
      <c r="C73" s="395"/>
      <c r="D73" s="395"/>
      <c r="E73" s="395"/>
      <c r="F73" s="395"/>
      <c r="G73" s="395"/>
      <c r="H73" s="395"/>
      <c r="I73" s="395"/>
      <c r="J73" s="395"/>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44" t="str">
        <f ca="1">D25</f>
        <v>Answer</v>
      </c>
      <c r="E74" s="344"/>
      <c r="F74" s="53"/>
      <c r="G74" s="344" t="str">
        <f ca="1">G25</f>
        <v>Comments</v>
      </c>
      <c r="H74" s="344" t="e">
        <f>HLOOKUP(SL,LT,$O74,0)</f>
        <v>#NAME?</v>
      </c>
      <c r="I74" s="344"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30" t="s">
        <v>475</v>
      </c>
      <c r="E75" s="331"/>
      <c r="F75" s="57"/>
      <c r="G75" s="341"/>
      <c r="H75" s="342"/>
      <c r="I75" s="342"/>
      <c r="J75" s="343"/>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93"/>
      <c r="H76" s="393"/>
      <c r="I76" s="393"/>
      <c r="J76" s="393"/>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30" t="s">
        <v>475</v>
      </c>
      <c r="E77" s="331"/>
      <c r="F77" s="57"/>
      <c r="G77" s="345" t="s">
        <v>15826</v>
      </c>
      <c r="H77" s="346"/>
      <c r="I77" s="346"/>
      <c r="J77" s="347"/>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30" t="s">
        <v>475</v>
      </c>
      <c r="E79" s="331"/>
      <c r="F79" s="57"/>
      <c r="G79" s="341"/>
      <c r="H79" s="342"/>
      <c r="I79" s="342"/>
      <c r="J79" s="343"/>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30" t="s">
        <v>475</v>
      </c>
      <c r="E81" s="331"/>
      <c r="F81" s="57"/>
      <c r="G81" s="341"/>
      <c r="H81" s="342"/>
      <c r="I81" s="342"/>
      <c r="J81" s="343"/>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30" t="s">
        <v>14853</v>
      </c>
      <c r="E83" s="331"/>
      <c r="F83" s="57"/>
      <c r="G83" s="341"/>
      <c r="H83" s="342"/>
      <c r="I83" s="342"/>
      <c r="J83" s="343"/>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0" t="s">
        <v>475</v>
      </c>
      <c r="E85" s="331"/>
      <c r="F85" s="57"/>
      <c r="G85" s="341"/>
      <c r="H85" s="342"/>
      <c r="I85" s="342"/>
      <c r="J85" s="343"/>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93"/>
      <c r="H86" s="393"/>
      <c r="I86" s="393"/>
      <c r="J86" s="393"/>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30" t="s">
        <v>475</v>
      </c>
      <c r="E87" s="331"/>
      <c r="F87" s="57"/>
      <c r="G87" s="341"/>
      <c r="H87" s="342"/>
      <c r="I87" s="342"/>
      <c r="J87" s="343"/>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94"/>
      <c r="H88" s="394"/>
      <c r="I88" s="394"/>
      <c r="J88" s="394"/>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30" t="s">
        <v>476</v>
      </c>
      <c r="E89" s="331"/>
      <c r="F89" s="57"/>
      <c r="G89" s="341"/>
      <c r="H89" s="342"/>
      <c r="I89" s="342"/>
      <c r="J89" s="343"/>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92" t="str">
        <f>IF(OR($D$8="",$I$3=""),"","Click here to check required fields completion")</f>
        <v/>
      </c>
      <c r="C90" s="392"/>
      <c r="D90" s="392"/>
      <c r="E90" s="392"/>
      <c r="F90" s="392"/>
      <c r="G90" s="392"/>
      <c r="H90" s="392"/>
      <c r="I90" s="392"/>
      <c r="J90" s="392"/>
      <c r="K90" s="36"/>
      <c r="L90" s="100"/>
      <c r="P90" s="3"/>
      <c r="Q90" s="3"/>
      <c r="R90" s="3"/>
      <c r="S90" s="3"/>
      <c r="T90" s="3"/>
      <c r="U90" s="3"/>
      <c r="V90" s="3"/>
      <c r="W90" s="3"/>
      <c r="X90" s="3"/>
      <c r="Y90" s="3"/>
      <c r="Z90" s="3"/>
      <c r="AA90" s="3"/>
      <c r="AB90" s="3"/>
      <c r="AC90" s="3"/>
      <c r="AD90" s="3"/>
      <c r="AE90" s="3"/>
      <c r="AF90" s="3"/>
      <c r="AG90" s="3"/>
      <c r="AH90" s="3"/>
    </row>
    <row r="91" spans="1:34" ht="15.5" thickBot="1">
      <c r="A91" s="390" t="str">
        <f ca="1">OFFSET(L!$C$1,MATCH("General"&amp;"Cpy",L!$A:$A,0)-1,SL,,)</f>
        <v>© 2025 Responsible Minerals Initiative. All rights reserved.</v>
      </c>
      <c r="B91" s="391"/>
      <c r="C91" s="391"/>
      <c r="D91" s="391"/>
      <c r="E91" s="391"/>
      <c r="F91" s="391"/>
      <c r="G91" s="391"/>
      <c r="H91" s="391"/>
      <c r="I91" s="391"/>
      <c r="J91" s="391"/>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2" type="noConversion"/>
  <conditionalFormatting sqref="D22:E22">
    <cfRule type="expression" dxfId="87" priority="241" stopIfTrue="1">
      <formula>IF($D$22="",TRUE)</formula>
    </cfRule>
  </conditionalFormatting>
  <conditionalFormatting sqref="G85:J85">
    <cfRule type="expression" dxfId="86" priority="129" stopIfTrue="1">
      <formula>IF(AND($D$85="Yes, using other format (describe)",$G$85=""),TRUE)</formula>
    </cfRule>
  </conditionalFormatting>
  <conditionalFormatting sqref="D8:J8">
    <cfRule type="expression" dxfId="85" priority="82" stopIfTrue="1">
      <formula>IF($D$8="",TRUE)</formula>
    </cfRule>
  </conditionalFormatting>
  <conditionalFormatting sqref="D9:G9">
    <cfRule type="expression" dxfId="84" priority="81" stopIfTrue="1">
      <formula>IF($D$9="",TRUE)</formula>
    </cfRule>
  </conditionalFormatting>
  <conditionalFormatting sqref="D10:J10">
    <cfRule type="expression" dxfId="83" priority="79" stopIfTrue="1">
      <formula>IF($D$9=$Q$9,TRUE)</formula>
    </cfRule>
    <cfRule type="expression" dxfId="82" priority="80" stopIfTrue="1">
      <formula>IF(AND($D$10="",$D$9=$R$9),TRUE)</formula>
    </cfRule>
  </conditionalFormatting>
  <conditionalFormatting sqref="D15:J15">
    <cfRule type="expression" dxfId="81" priority="77" stopIfTrue="1">
      <formula>IF($D$15="",TRUE)</formula>
    </cfRule>
  </conditionalFormatting>
  <conditionalFormatting sqref="D16:J16">
    <cfRule type="expression" dxfId="80" priority="78" stopIfTrue="1">
      <formula>IF($D$16="",TRUE)</formula>
    </cfRule>
  </conditionalFormatting>
  <conditionalFormatting sqref="D17:J17">
    <cfRule type="expression" dxfId="79" priority="76" stopIfTrue="1">
      <formula>IF($D$17="",TRUE)</formula>
    </cfRule>
  </conditionalFormatting>
  <conditionalFormatting sqref="D20:J20">
    <cfRule type="expression" dxfId="78" priority="75" stopIfTrue="1">
      <formula>IF($D$20="",TRUE)</formula>
    </cfRule>
  </conditionalFormatting>
  <conditionalFormatting sqref="D26:D29">
    <cfRule type="expression" dxfId="77" priority="72" stopIfTrue="1">
      <formula>$P$32=""</formula>
    </cfRule>
  </conditionalFormatting>
  <conditionalFormatting sqref="D26:E29">
    <cfRule type="expression" dxfId="76" priority="73" stopIfTrue="1">
      <formula>$P$26=""</formula>
    </cfRule>
    <cfRule type="expression" dxfId="75" priority="74" stopIfTrue="1">
      <formula>IF(AND(OR($D$26="Yes",$D$26=""),D26=""),1,0)</formula>
    </cfRule>
  </conditionalFormatting>
  <conditionalFormatting sqref="D32:D35">
    <cfRule type="expression" dxfId="74" priority="69" stopIfTrue="1">
      <formula>$P$32=""</formula>
    </cfRule>
  </conditionalFormatting>
  <conditionalFormatting sqref="D32:E35">
    <cfRule type="expression" dxfId="73" priority="70" stopIfTrue="1">
      <formula>$P$26=""</formula>
    </cfRule>
    <cfRule type="expression" dxfId="72" priority="71" stopIfTrue="1">
      <formula>IF(AND(OR($D$26="Yes",$D$26=""),D32=""),1,0)</formula>
    </cfRule>
  </conditionalFormatting>
  <conditionalFormatting sqref="D50:D53">
    <cfRule type="expression" dxfId="71" priority="60" stopIfTrue="1">
      <formula>$P$32=""</formula>
    </cfRule>
  </conditionalFormatting>
  <conditionalFormatting sqref="D50:E53">
    <cfRule type="expression" dxfId="70" priority="61" stopIfTrue="1">
      <formula>$P$26=""</formula>
    </cfRule>
    <cfRule type="expression" dxfId="69" priority="62" stopIfTrue="1">
      <formula>IF(AND(OR($D$26="Yes",$D$26=""),D50=""),1,0)</formula>
    </cfRule>
  </conditionalFormatting>
  <conditionalFormatting sqref="D56:E56">
    <cfRule type="expression" dxfId="68" priority="57" stopIfTrue="1">
      <formula>$P$26=""</formula>
    </cfRule>
    <cfRule type="expression" dxfId="67" priority="58" stopIfTrue="1">
      <formula>$P$32=""</formula>
    </cfRule>
  </conditionalFormatting>
  <conditionalFormatting sqref="D56:E56">
    <cfRule type="expression" dxfId="66" priority="59" stopIfTrue="1">
      <formula>IF(AND(OR($D$26="Yes",$D$26=""),OR($D$32="Yes",$D$32=""),D56=""),1,0)</formula>
    </cfRule>
  </conditionalFormatting>
  <conditionalFormatting sqref="D57:E59">
    <cfRule type="expression" dxfId="65" priority="54" stopIfTrue="1">
      <formula>$P$26=""</formula>
    </cfRule>
    <cfRule type="expression" dxfId="64" priority="55" stopIfTrue="1">
      <formula>$P$32=""</formula>
    </cfRule>
  </conditionalFormatting>
  <conditionalFormatting sqref="D57:E59">
    <cfRule type="expression" dxfId="63" priority="56" stopIfTrue="1">
      <formula>IF(AND(OR($D$26="Yes",$D$26=""),OR($D$32="Yes",$D$32=""),D57=""),1,0)</formula>
    </cfRule>
  </conditionalFormatting>
  <conditionalFormatting sqref="D62:D65">
    <cfRule type="expression" dxfId="62" priority="51" stopIfTrue="1">
      <formula>$P$32=""</formula>
    </cfRule>
  </conditionalFormatting>
  <conditionalFormatting sqref="D62:E65">
    <cfRule type="expression" dxfId="61" priority="52" stopIfTrue="1">
      <formula>$P$26=""</formula>
    </cfRule>
    <cfRule type="expression" dxfId="60" priority="53" stopIfTrue="1">
      <formula>IF(AND(OR($D$26="Yes",$D$26=""),D62=""),1,0)</formula>
    </cfRule>
  </conditionalFormatting>
  <conditionalFormatting sqref="D68:D71">
    <cfRule type="expression" dxfId="59" priority="48" stopIfTrue="1">
      <formula>$P$32=""</formula>
    </cfRule>
  </conditionalFormatting>
  <conditionalFormatting sqref="D68:E71">
    <cfRule type="expression" dxfId="58" priority="49" stopIfTrue="1">
      <formula>$P$26=""</formula>
    </cfRule>
    <cfRule type="expression" dxfId="57" priority="50" stopIfTrue="1">
      <formula>IF(AND(OR($D$26="Yes",$D$26=""),D68=""),1,0)</formula>
    </cfRule>
  </conditionalFormatting>
  <conditionalFormatting sqref="D75:E75">
    <cfRule type="expression" dxfId="56" priority="46" stopIfTrue="1">
      <formula>AND(OR($D$26="No",AND($D$26="Yes",$D$32="No")),OR($D$27="No",AND($D$27="Yes",$D$33="No")),OR($D$28="No",AND($D$28="Yes",$D$34="No")),OR($D$29="No",AND($D$29="Yes",$D$35="No")))</formula>
    </cfRule>
    <cfRule type="expression" dxfId="55" priority="47" stopIfTrue="1">
      <formula>IF(D75="",TRUE)</formula>
    </cfRule>
  </conditionalFormatting>
  <conditionalFormatting sqref="D77:E77">
    <cfRule type="expression" dxfId="54" priority="44" stopIfTrue="1">
      <formula>AND(OR($D$26="No",AND($D$26="Yes",$D$32="No")),OR($D$27="No",AND($D$27="Yes",$D$33="No")),OR($D$28="No",AND($D$28="Yes",$D$34="No")),OR($D$29="No",AND($D$29="Yes",$D$35="No")))</formula>
    </cfRule>
    <cfRule type="expression" dxfId="53" priority="45" stopIfTrue="1">
      <formula>IF(D77="",TRUE)</formula>
    </cfRule>
  </conditionalFormatting>
  <conditionalFormatting sqref="D79:E79">
    <cfRule type="expression" dxfId="52" priority="42" stopIfTrue="1">
      <formula>AND(OR($D$26="No",AND($D$26="Yes",$D$32="No")),OR($D$27="No",AND($D$27="Yes",$D$33="No")),OR($D$28="No",AND($D$28="Yes",$D$34="No")),OR($D$29="No",AND($D$29="Yes",$D$35="No")))</formula>
    </cfRule>
    <cfRule type="expression" dxfId="51" priority="43" stopIfTrue="1">
      <formula>IF(D79="",TRUE)</formula>
    </cfRule>
  </conditionalFormatting>
  <conditionalFormatting sqref="D83">
    <cfRule type="expression" dxfId="50" priority="40" stopIfTrue="1">
      <formula>AND(OR($D$26="No",AND($D$26="Yes",$D$32="No")),OR($D$27="No",AND($D$27="Yes",$D$33="No")),OR($D$28="No",AND($D$28="Yes",$D$34="No")),OR($D$29="No",AND($D$29="Yes",$D$35="No")))</formula>
    </cfRule>
    <cfRule type="expression" dxfId="49" priority="41" stopIfTrue="1">
      <formula>IF(D83="",TRUE)</formula>
    </cfRule>
  </conditionalFormatting>
  <conditionalFormatting sqref="D81:E81">
    <cfRule type="expression" dxfId="48" priority="38" stopIfTrue="1">
      <formula>AND(OR($D$26="No",AND($D$26="Yes",$D$32="No")),OR($D$27="No",AND($D$27="Yes",$D$33="No")),OR($D$28="No",AND($D$28="Yes",$D$34="No")),OR($D$29="No",AND($D$29="Yes",$D$35="No")))</formula>
    </cfRule>
    <cfRule type="expression" dxfId="47" priority="39" stopIfTrue="1">
      <formula>IF(D81="",TRUE)</formula>
    </cfRule>
  </conditionalFormatting>
  <conditionalFormatting sqref="D85:E85">
    <cfRule type="expression" dxfId="46" priority="36" stopIfTrue="1">
      <formula>AND(OR($D$26="No",AND($D$26="Yes",$D$32="No")),OR($D$27="No",AND($D$27="Yes",$D$33="No")),OR($D$28="No",AND($D$28="Yes",$D$34="No")),OR($D$29="No",AND($D$29="Yes",$D$35="No")))</formula>
    </cfRule>
    <cfRule type="expression" dxfId="45" priority="37" stopIfTrue="1">
      <formula>IF(D85="",TRUE)</formula>
    </cfRule>
  </conditionalFormatting>
  <conditionalFormatting sqref="D87:E87">
    <cfRule type="expression" dxfId="44" priority="34" stopIfTrue="1">
      <formula>AND(OR($D$26="No",AND($D$26="Yes",$D$32="No")),OR($D$27="No",AND($D$27="Yes",$D$33="No")),OR($D$28="No",AND($D$28="Yes",$D$34="No")),OR($D$29="No",AND($D$29="Yes",$D$35="No")))</formula>
    </cfRule>
    <cfRule type="expression" dxfId="43" priority="35" stopIfTrue="1">
      <formula>IF(D87="",TRUE)</formula>
    </cfRule>
  </conditionalFormatting>
  <conditionalFormatting sqref="D89:E89">
    <cfRule type="expression" dxfId="42" priority="32" stopIfTrue="1">
      <formula>AND(OR($D$26="No",AND($D$26="Yes",$D$32="No")),OR($D$27="No",AND($D$27="Yes",$D$33="No")),OR($D$28="No",AND($D$28="Yes",$D$34="No")),OR($D$29="No",AND($D$29="Yes",$D$35="No")))</formula>
    </cfRule>
    <cfRule type="expression" dxfId="41" priority="33" stopIfTrue="1">
      <formula>IF(D89="",TRUE)</formula>
    </cfRule>
  </conditionalFormatting>
  <conditionalFormatting sqref="G77:J77">
    <cfRule type="expression" dxfId="40" priority="31" stopIfTrue="1">
      <formula>IF(AND($D$77="Yes",$G$77=""),TRUE)</formula>
    </cfRule>
  </conditionalFormatting>
  <conditionalFormatting sqref="D38:E38">
    <cfRule type="expression" dxfId="39" priority="25" stopIfTrue="1">
      <formula>$P$26=""</formula>
    </cfRule>
    <cfRule type="expression" dxfId="38" priority="26" stopIfTrue="1">
      <formula>$P$32=""</formula>
    </cfRule>
  </conditionalFormatting>
  <conditionalFormatting sqref="D38:E38">
    <cfRule type="expression" dxfId="37" priority="29" stopIfTrue="1">
      <formula>IF(AND(OR($D$26="Yes",$D$26=""),OR($D$32="Yes",$D$32=""),D38=""),1,0)</formula>
    </cfRule>
  </conditionalFormatting>
  <conditionalFormatting sqref="D39:E41">
    <cfRule type="expression" dxfId="36" priority="4" stopIfTrue="1">
      <formula>$P$26=""</formula>
    </cfRule>
    <cfRule type="expression" dxfId="35" priority="5" stopIfTrue="1">
      <formula>$P$32=""</formula>
    </cfRule>
  </conditionalFormatting>
  <conditionalFormatting sqref="D39:E41">
    <cfRule type="expression" dxfId="34" priority="6" stopIfTrue="1">
      <formula>IF(AND(OR($D$26="Yes",$D$26=""),OR($D$32="Yes",$D$32=""),D39=""),1,0)</formula>
    </cfRule>
  </conditionalFormatting>
  <conditionalFormatting sqref="D44:E47">
    <cfRule type="expression" dxfId="33" priority="1" stopIfTrue="1">
      <formula>$P$26=""</formula>
    </cfRule>
    <cfRule type="expression" dxfId="32" priority="2" stopIfTrue="1">
      <formula>$P$32=""</formula>
    </cfRule>
  </conditionalFormatting>
  <conditionalFormatting sqref="D44:E47">
    <cfRule type="expression" dxfId="31" priority="3" stopIfTrue="1">
      <formula>IF(AND(OR($D$26="Yes",$D$26=""),OR($D$32="Yes",$D$32=""),D44=""),1,0)</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00000000-0004-0000-0300-000004000000}"/>
    <hyperlink ref="D20" r:id="rId4" xr:uid="{00000000-0004-0000-0300-000005000000}"/>
    <hyperlink ref="G77" r:id="rId5" xr:uid="{00000000-0004-0000-0300-00000600000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M2505"/>
  <sheetViews>
    <sheetView showGridLines="0" showZeros="0" topLeftCell="A4" zoomScaleNormal="100" zoomScalePageLayoutView="55" workbookViewId="0">
      <selection activeCell="C9" sqref="C9"/>
    </sheetView>
  </sheetViews>
  <sheetFormatPr baseColWidth="10"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9"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9" s="221" customFormat="1" ht="27">
      <c r="A2" s="170"/>
      <c r="B2" s="187" t="str">
        <f ca="1">OFFSET(L!$C$1,MATCH("Smelter List"&amp;ADDRESS(ROW(),COLUMN(),4),L!$A:$A,0)-1,SL,,)</f>
        <v>TO BEGIN:</v>
      </c>
      <c r="C2" s="172"/>
      <c r="D2" s="172"/>
      <c r="E2" s="172"/>
      <c r="F2" s="193"/>
      <c r="G2" s="193"/>
      <c r="H2" s="193"/>
      <c r="I2" s="194"/>
      <c r="J2" s="396" t="str">
        <f ca="1">OFFSET(L!$C$1,MATCH("Smelter List"&amp;ADDRESS(ROW(),COLUMN(),4),L!$A:$A,0)-1,SL,,)</f>
        <v>Link to "RMAP Conformant Smelter List"</v>
      </c>
      <c r="K2" s="397"/>
      <c r="L2" s="397"/>
      <c r="M2" s="397"/>
      <c r="N2" s="397"/>
      <c r="O2" s="397"/>
      <c r="P2" s="195"/>
      <c r="Q2" s="196"/>
      <c r="R2" s="197"/>
      <c r="S2" s="197"/>
      <c r="T2" s="197"/>
      <c r="AH2" s="145" t="s">
        <v>475</v>
      </c>
    </row>
    <row r="3" spans="1:39" s="221" customFormat="1" ht="177" customHeight="1">
      <c r="A3" s="171"/>
      <c r="B3" s="39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8"/>
      <c r="D3" s="398"/>
      <c r="E3" s="398"/>
      <c r="F3" s="222"/>
      <c r="G3" s="399" t="str">
        <f ca="1">OFFSET(L!$C$1,MATCH("General"&amp;"Cpy",L!$A:$A,0)-1,SL,,)</f>
        <v>© 2025 Responsible Minerals Initiative. All rights reserved.</v>
      </c>
      <c r="H3" s="399"/>
      <c r="I3" s="400"/>
      <c r="J3" s="126"/>
      <c r="K3" s="127"/>
      <c r="M3" s="198"/>
      <c r="N3" s="198"/>
      <c r="O3" s="99"/>
      <c r="P3" s="99"/>
      <c r="Q3" s="199" t="s">
        <v>15733</v>
      </c>
      <c r="R3" s="216"/>
      <c r="S3" s="216"/>
      <c r="T3" s="216"/>
      <c r="W3" s="223" t="s">
        <v>1100</v>
      </c>
      <c r="X3" s="223" t="s">
        <v>1099</v>
      </c>
      <c r="Y3" s="223" t="s">
        <v>1101</v>
      </c>
      <c r="Z3" s="223" t="s">
        <v>1098</v>
      </c>
      <c r="AH3" s="145" t="s">
        <v>476</v>
      </c>
    </row>
    <row r="4" spans="1:39"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9" s="227" customFormat="1" ht="20" customHeight="1">
      <c r="A5" s="262" t="s">
        <v>15828</v>
      </c>
      <c r="B5" s="182" t="s">
        <v>1099</v>
      </c>
      <c r="C5" s="186" t="s">
        <v>15829</v>
      </c>
      <c r="D5" s="230"/>
      <c r="E5" s="182" t="s">
        <v>1074</v>
      </c>
      <c r="F5" s="182" t="s">
        <v>15828</v>
      </c>
      <c r="G5" s="182" t="s">
        <v>13177</v>
      </c>
      <c r="H5" s="293" t="s">
        <v>15830</v>
      </c>
      <c r="I5" s="294" t="s">
        <v>15830</v>
      </c>
      <c r="J5" s="294" t="s">
        <v>15830</v>
      </c>
      <c r="K5" s="224"/>
      <c r="L5" s="224"/>
      <c r="M5" s="224"/>
      <c r="N5" s="224"/>
      <c r="O5" s="224"/>
      <c r="P5" s="295"/>
      <c r="Q5" s="225"/>
      <c r="R5" s="182" t="s">
        <v>15830</v>
      </c>
      <c r="S5" s="289" t="str">
        <f t="shared" ref="S5:S67" ca="1" si="0">IF(B5="","",IF(ISERROR(MATCH($E5,CL,0)),"Unknown",INDIRECT("'C'!$A$"&amp;MATCH($E5,CL,0)+1)))</f>
        <v>ID</v>
      </c>
      <c r="T5" s="289" t="str">
        <f ca="1">IF(B5="","",IF(ISERROR(MATCH($J5,[1]SorP!$B$1:$B$6226,0)),"",INDIRECT("'SorP'!$A$"&amp;MATCH($S5&amp;$J5,[1]SorP!C:C,0))))</f>
        <v/>
      </c>
      <c r="U5" s="201"/>
      <c r="V5" s="296" t="e">
        <f>IF(C5="",NA(),IF(OR(C5="Smelter not listed",C5="Smelter not yet identified"),MATCH($B5&amp;$D5,'[1]Smelter Look-up'!$J:$J,0),MATCH($B5&amp;$C5,'[1]Smelter Look-up'!$J:$J,0)))</f>
        <v>#N/A</v>
      </c>
      <c r="W5" s="277"/>
      <c r="X5" s="227">
        <f t="shared" ref="X5:X67" si="1">IF(AND(C5="Smelter not listed",OR(LEN(D5)=0,LEN(E5)=0)),1,0)</f>
        <v>0</v>
      </c>
      <c r="Y5" s="277"/>
      <c r="Z5" s="277"/>
      <c r="AA5" s="277"/>
      <c r="AB5" s="228" t="str">
        <f t="shared" ref="AB5:AB67" si="2">B5&amp;C5</f>
        <v>TinPT Masbro Alam Stania</v>
      </c>
      <c r="AC5" s="277"/>
      <c r="AD5" s="277"/>
      <c r="AE5" s="277"/>
      <c r="AF5" s="277"/>
      <c r="AG5" s="277"/>
      <c r="AH5" s="277"/>
      <c r="AI5" s="277"/>
      <c r="AJ5" s="277"/>
      <c r="AK5" s="277"/>
      <c r="AL5" s="277"/>
      <c r="AM5" s="277"/>
    </row>
    <row r="6" spans="1:39" s="227" customFormat="1" ht="20" customHeight="1">
      <c r="A6" s="262" t="s">
        <v>15831</v>
      </c>
      <c r="B6" s="182" t="s">
        <v>1100</v>
      </c>
      <c r="C6" s="186" t="s">
        <v>15832</v>
      </c>
      <c r="D6" s="230"/>
      <c r="E6" s="182" t="s">
        <v>1069</v>
      </c>
      <c r="F6" s="182" t="s">
        <v>15831</v>
      </c>
      <c r="G6" s="182" t="s">
        <v>13177</v>
      </c>
      <c r="H6" s="293" t="s">
        <v>15830</v>
      </c>
      <c r="I6" s="294" t="s">
        <v>15830</v>
      </c>
      <c r="J6" s="294" t="s">
        <v>15830</v>
      </c>
      <c r="K6" s="224"/>
      <c r="L6" s="224"/>
      <c r="M6" s="224"/>
      <c r="N6" s="224"/>
      <c r="O6" s="224"/>
      <c r="P6" s="295"/>
      <c r="Q6" s="225"/>
      <c r="R6" s="182" t="s">
        <v>15830</v>
      </c>
      <c r="S6" s="289" t="str">
        <f t="shared" ca="1" si="0"/>
        <v>CN</v>
      </c>
      <c r="T6" s="289" t="str">
        <f ca="1">IF(B6="","",IF(ISERROR(MATCH($J6,[1]SorP!$B$1:$B$6226,0)),"",INDIRECT("'SorP'!$A$"&amp;MATCH($S6&amp;$J6,[1]SorP!C:C,0))))</f>
        <v/>
      </c>
      <c r="U6" s="201"/>
      <c r="V6" s="296" t="e">
        <f>IF(C6="",NA(),IF(OR(C6="Smelter not listed",C6="Smelter not yet identified"),MATCH($B6&amp;$D6,'[1]Smelter Look-up'!$J:$J,0),MATCH($B6&amp;$C6,'[1]Smelter Look-up'!$J:$J,0)))</f>
        <v>#N/A</v>
      </c>
      <c r="X6" s="227">
        <f t="shared" si="1"/>
        <v>0</v>
      </c>
      <c r="AB6" s="228" t="str">
        <f t="shared" si="2"/>
        <v>TantalumChangsha South Tantalum Niobium Co., Ltd.</v>
      </c>
    </row>
    <row r="7" spans="1:39" s="227" customFormat="1" ht="20" customHeight="1">
      <c r="A7" s="262" t="s">
        <v>15833</v>
      </c>
      <c r="B7" s="182" t="s">
        <v>1100</v>
      </c>
      <c r="C7" s="186" t="s">
        <v>15834</v>
      </c>
      <c r="D7" s="230"/>
      <c r="E7" s="182" t="s">
        <v>1069</v>
      </c>
      <c r="F7" s="182" t="s">
        <v>15833</v>
      </c>
      <c r="G7" s="182" t="s">
        <v>13177</v>
      </c>
      <c r="H7" s="293" t="s">
        <v>15830</v>
      </c>
      <c r="I7" s="294" t="s">
        <v>15830</v>
      </c>
      <c r="J7" s="294" t="s">
        <v>15830</v>
      </c>
      <c r="K7" s="224"/>
      <c r="L7" s="224"/>
      <c r="M7" s="224"/>
      <c r="N7" s="224"/>
      <c r="O7" s="224"/>
      <c r="P7" s="295"/>
      <c r="Q7" s="225"/>
      <c r="R7" s="182" t="s">
        <v>15830</v>
      </c>
      <c r="S7" s="289" t="str">
        <f t="shared" ca="1" si="0"/>
        <v>CN</v>
      </c>
      <c r="T7" s="289" t="str">
        <f ca="1">IF(B7="","",IF(ISERROR(MATCH($J7,[1]SorP!$B$1:$B$6226,0)),"",INDIRECT("'SorP'!$A$"&amp;MATCH($S7&amp;$J7,[1]SorP!C:C,0))))</f>
        <v/>
      </c>
      <c r="U7" s="201"/>
      <c r="V7" s="296" t="e">
        <f>IF(C7="",NA(),IF(OR(C7="Smelter not listed",C7="Smelter not yet identified"),MATCH($B7&amp;$D7,'[1]Smelter Look-up'!$J:$J,0),MATCH($B7&amp;$C7,'[1]Smelter Look-up'!$J:$J,0)))</f>
        <v>#N/A</v>
      </c>
      <c r="X7" s="227">
        <f t="shared" si="1"/>
        <v>0</v>
      </c>
      <c r="AB7" s="228" t="str">
        <f t="shared" si="2"/>
        <v>TantalumCMT Rare Metal Advanced Materials (Hunan) Co., Ltd.</v>
      </c>
    </row>
    <row r="8" spans="1:39" s="227" customFormat="1" ht="20" customHeight="1">
      <c r="A8" s="262" t="s">
        <v>15835</v>
      </c>
      <c r="B8" s="182" t="s">
        <v>1099</v>
      </c>
      <c r="C8" s="186" t="s">
        <v>15836</v>
      </c>
      <c r="D8" s="230"/>
      <c r="E8" s="182" t="s">
        <v>1074</v>
      </c>
      <c r="F8" s="182" t="s">
        <v>15835</v>
      </c>
      <c r="G8" s="182" t="s">
        <v>13177</v>
      </c>
      <c r="H8" s="293" t="s">
        <v>15830</v>
      </c>
      <c r="I8" s="294" t="s">
        <v>15830</v>
      </c>
      <c r="J8" s="294" t="s">
        <v>15830</v>
      </c>
      <c r="K8" s="224"/>
      <c r="L8" s="224"/>
      <c r="M8" s="224"/>
      <c r="N8" s="224"/>
      <c r="O8" s="224"/>
      <c r="P8" s="295"/>
      <c r="Q8" s="225"/>
      <c r="R8" s="182" t="s">
        <v>15830</v>
      </c>
      <c r="S8" s="289" t="str">
        <f t="shared" ca="1" si="0"/>
        <v>ID</v>
      </c>
      <c r="T8" s="289" t="str">
        <f ca="1">IF(B8="","",IF(ISERROR(MATCH($J8,[1]SorP!$B$1:$B$6226,0)),"",INDIRECT("'SorP'!$A$"&amp;MATCH($S8&amp;$J8,[1]SorP!C:C,0))))</f>
        <v/>
      </c>
      <c r="U8" s="201"/>
      <c r="V8" s="296" t="e">
        <f>IF(C8="",NA(),IF(OR(C8="Smelter not listed",C8="Smelter not yet identified"),MATCH($B8&amp;$D8,'[1]Smelter Look-up'!$J:$J,0),MATCH($B8&amp;$C8,'[1]Smelter Look-up'!$J:$J,0)))</f>
        <v>#N/A</v>
      </c>
      <c r="X8" s="227">
        <f t="shared" si="1"/>
        <v>0</v>
      </c>
      <c r="AB8" s="228" t="str">
        <f t="shared" si="2"/>
        <v>TinCV Ayi Jaya</v>
      </c>
    </row>
    <row r="9" spans="1:39" s="227" customFormat="1" ht="20" customHeight="1">
      <c r="A9" s="262" t="s">
        <v>15837</v>
      </c>
      <c r="B9" s="182" t="s">
        <v>1099</v>
      </c>
      <c r="C9" s="186" t="s">
        <v>15838</v>
      </c>
      <c r="D9" s="230"/>
      <c r="E9" s="182" t="s">
        <v>1083</v>
      </c>
      <c r="F9" s="182" t="s">
        <v>15837</v>
      </c>
      <c r="G9" s="182" t="s">
        <v>13177</v>
      </c>
      <c r="H9" s="293" t="s">
        <v>15830</v>
      </c>
      <c r="I9" s="294" t="s">
        <v>15830</v>
      </c>
      <c r="J9" s="294" t="s">
        <v>15830</v>
      </c>
      <c r="K9" s="224"/>
      <c r="L9" s="224"/>
      <c r="M9" s="224"/>
      <c r="N9" s="224"/>
      <c r="O9" s="224"/>
      <c r="P9" s="295"/>
      <c r="Q9" s="225"/>
      <c r="R9" s="182" t="s">
        <v>15830</v>
      </c>
      <c r="S9" s="289" t="str">
        <f t="shared" ca="1" si="0"/>
        <v>MM</v>
      </c>
      <c r="T9" s="289" t="str">
        <f ca="1">IF(B9="","",IF(ISERROR(MATCH($J9,[1]SorP!$B$1:$B$6226,0)),"",INDIRECT("'SorP'!$A$"&amp;MATCH($S9&amp;$J9,[1]SorP!C:C,0))))</f>
        <v/>
      </c>
      <c r="U9" s="201"/>
      <c r="V9" s="296" t="e">
        <f>IF(C9="",NA(),IF(OR(C9="Smelter not listed",C9="Smelter not yet identified"),MATCH($B9&amp;$D9,'[1]Smelter Look-up'!$J:$J,0),MATCH($B9&amp;$C9,'[1]Smelter Look-up'!$J:$J,0)))</f>
        <v>#N/A</v>
      </c>
      <c r="X9" s="227">
        <f t="shared" si="1"/>
        <v>0</v>
      </c>
      <c r="AB9" s="228" t="str">
        <f t="shared" si="2"/>
        <v>TinDS Myanmar</v>
      </c>
    </row>
    <row r="10" spans="1:39" s="227" customFormat="1" ht="20" customHeight="1">
      <c r="A10" s="262" t="s">
        <v>15839</v>
      </c>
      <c r="B10" s="182" t="s">
        <v>1099</v>
      </c>
      <c r="C10" s="186" t="s">
        <v>15840</v>
      </c>
      <c r="D10" s="230"/>
      <c r="E10" s="182" t="s">
        <v>1070</v>
      </c>
      <c r="F10" s="182" t="s">
        <v>15839</v>
      </c>
      <c r="G10" s="182" t="s">
        <v>13177</v>
      </c>
      <c r="H10" s="293" t="s">
        <v>15830</v>
      </c>
      <c r="I10" s="294" t="s">
        <v>15830</v>
      </c>
      <c r="J10" s="294" t="s">
        <v>15830</v>
      </c>
      <c r="K10" s="224"/>
      <c r="L10" s="224"/>
      <c r="M10" s="224"/>
      <c r="N10" s="224"/>
      <c r="O10" s="224"/>
      <c r="P10" s="295"/>
      <c r="Q10" s="225"/>
      <c r="R10" s="182" t="s">
        <v>15830</v>
      </c>
      <c r="S10" s="289" t="str">
        <f t="shared" ca="1" si="0"/>
        <v>DE</v>
      </c>
      <c r="T10" s="289" t="str">
        <f ca="1">IF(B10="","",IF(ISERROR(MATCH($J10,[1]SorP!$B$1:$B$6226,0)),"",INDIRECT("'SorP'!$A$"&amp;MATCH($S10&amp;$J10,[1]SorP!C:C,0))))</f>
        <v/>
      </c>
      <c r="U10" s="201"/>
      <c r="V10" s="296" t="e">
        <f>IF(C10="",NA(),IF(OR(C10="Smelter not listed",C10="Smelter not yet identified"),MATCH($B10&amp;$D10,'[1]Smelter Look-up'!$J:$J,0),MATCH($B10&amp;$C10,'[1]Smelter Look-up'!$J:$J,0)))</f>
        <v>#N/A</v>
      </c>
      <c r="X10" s="227">
        <f t="shared" si="1"/>
        <v>0</v>
      </c>
      <c r="AB10" s="228" t="str">
        <f t="shared" si="2"/>
        <v>TinFeinhutte Halsbrucke GmbH</v>
      </c>
    </row>
    <row r="11" spans="1:39" s="227" customFormat="1" ht="20" customHeight="1">
      <c r="A11" s="262" t="s">
        <v>15841</v>
      </c>
      <c r="B11" s="182" t="s">
        <v>1101</v>
      </c>
      <c r="C11" s="186" t="s">
        <v>2166</v>
      </c>
      <c r="D11" s="230"/>
      <c r="E11" s="182" t="s">
        <v>1069</v>
      </c>
      <c r="F11" s="182" t="s">
        <v>15841</v>
      </c>
      <c r="G11" s="182" t="s">
        <v>13177</v>
      </c>
      <c r="H11" s="293" t="s">
        <v>15830</v>
      </c>
      <c r="I11" s="294" t="s">
        <v>15830</v>
      </c>
      <c r="J11" s="294" t="s">
        <v>15830</v>
      </c>
      <c r="K11" s="224"/>
      <c r="L11" s="224"/>
      <c r="M11" s="224"/>
      <c r="N11" s="224"/>
      <c r="O11" s="224"/>
      <c r="P11" s="295"/>
      <c r="Q11" s="225"/>
      <c r="R11" s="182" t="s">
        <v>15830</v>
      </c>
      <c r="S11" s="289" t="str">
        <f t="shared" ca="1" si="0"/>
        <v>CN</v>
      </c>
      <c r="T11" s="289" t="str">
        <f ca="1">IF(B11="","",IF(ISERROR(MATCH($J11,[1]SorP!$B$1:$B$6226,0)),"",INDIRECT("'SorP'!$A$"&amp;MATCH($S11&amp;$J11,[1]SorP!C:C,0))))</f>
        <v/>
      </c>
      <c r="U11" s="201"/>
      <c r="V11" s="296" t="e">
        <f>IF(C11="",NA(),IF(OR(C11="Smelter not listed",C11="Smelter not yet identified"),MATCH($B11&amp;$D11,'[1]Smelter Look-up'!$J:$J,0),MATCH($B11&amp;$C11,'[1]Smelter Look-up'!$J:$J,0)))</f>
        <v>#N/A</v>
      </c>
      <c r="X11" s="227">
        <f t="shared" si="1"/>
        <v>0</v>
      </c>
      <c r="AB11" s="228" t="str">
        <f t="shared" si="2"/>
        <v>TungstenHunan Chenzhou Mining Co., Ltd.</v>
      </c>
    </row>
    <row r="12" spans="1:39" s="227" customFormat="1" ht="20" customHeight="1">
      <c r="A12" s="262" t="s">
        <v>15842</v>
      </c>
      <c r="B12" s="182" t="s">
        <v>1098</v>
      </c>
      <c r="C12" s="186" t="s">
        <v>15843</v>
      </c>
      <c r="D12" s="230"/>
      <c r="E12" s="182" t="s">
        <v>864</v>
      </c>
      <c r="F12" s="182" t="s">
        <v>15842</v>
      </c>
      <c r="G12" s="182" t="s">
        <v>13177</v>
      </c>
      <c r="H12" s="293" t="s">
        <v>15830</v>
      </c>
      <c r="I12" s="294" t="s">
        <v>15830</v>
      </c>
      <c r="J12" s="294" t="s">
        <v>15830</v>
      </c>
      <c r="K12" s="224"/>
      <c r="L12" s="224"/>
      <c r="M12" s="224"/>
      <c r="N12" s="224"/>
      <c r="O12" s="224"/>
      <c r="P12" s="295"/>
      <c r="Q12" s="225"/>
      <c r="R12" s="182" t="s">
        <v>15830</v>
      </c>
      <c r="S12" s="289" t="str">
        <f t="shared" ca="1" si="0"/>
        <v>ZA</v>
      </c>
      <c r="T12" s="289" t="str">
        <f ca="1">IF(B12="","",IF(ISERROR(MATCH($J12,[1]SorP!$B$1:$B$6226,0)),"",INDIRECT("'SorP'!$A$"&amp;MATCH($S12&amp;$J12,[1]SorP!C:C,0))))</f>
        <v/>
      </c>
      <c r="U12" s="201"/>
      <c r="V12" s="296" t="e">
        <f>IF(C12="",NA(),IF(OR(C12="Smelter not listed",C12="Smelter not yet identified"),MATCH($B12&amp;$D12,'[1]Smelter Look-up'!$J:$J,0),MATCH($B12&amp;$C12,'[1]Smelter Look-up'!$J:$J,0)))</f>
        <v>#N/A</v>
      </c>
      <c r="X12" s="227">
        <f t="shared" si="1"/>
        <v>0</v>
      </c>
      <c r="AB12" s="228" t="str">
        <f t="shared" si="2"/>
        <v>GoldImpala Platinum - Base Metal Refinery (BMR)</v>
      </c>
    </row>
    <row r="13" spans="1:39" s="227" customFormat="1" ht="20" customHeight="1">
      <c r="A13" s="262" t="s">
        <v>15844</v>
      </c>
      <c r="B13" s="182" t="s">
        <v>1098</v>
      </c>
      <c r="C13" s="186" t="s">
        <v>15845</v>
      </c>
      <c r="D13" s="230"/>
      <c r="E13" s="182" t="s">
        <v>864</v>
      </c>
      <c r="F13" s="182" t="s">
        <v>15844</v>
      </c>
      <c r="G13" s="182" t="s">
        <v>13177</v>
      </c>
      <c r="H13" s="293" t="s">
        <v>15830</v>
      </c>
      <c r="I13" s="294" t="s">
        <v>15830</v>
      </c>
      <c r="J13" s="294" t="s">
        <v>15830</v>
      </c>
      <c r="K13" s="224"/>
      <c r="L13" s="224"/>
      <c r="M13" s="224"/>
      <c r="N13" s="224"/>
      <c r="O13" s="224"/>
      <c r="P13" s="295"/>
      <c r="Q13" s="225"/>
      <c r="R13" s="182" t="s">
        <v>15830</v>
      </c>
      <c r="S13" s="289" t="str">
        <f t="shared" ca="1" si="0"/>
        <v>ZA</v>
      </c>
      <c r="T13" s="289" t="str">
        <f ca="1">IF(B13="","",IF(ISERROR(MATCH($J13,[1]SorP!$B$1:$B$6226,0)),"",INDIRECT("'SorP'!$A$"&amp;MATCH($S13&amp;$J13,[1]SorP!C:C,0))))</f>
        <v/>
      </c>
      <c r="U13" s="201"/>
      <c r="V13" s="296" t="e">
        <f>IF(C13="",NA(),IF(OR(C13="Smelter not listed",C13="Smelter not yet identified"),MATCH($B13&amp;$D13,'[1]Smelter Look-up'!$J:$J,0),MATCH($B13&amp;$C13,'[1]Smelter Look-up'!$J:$J,0)))</f>
        <v>#N/A</v>
      </c>
      <c r="X13" s="227">
        <f t="shared" si="1"/>
        <v>0</v>
      </c>
      <c r="AB13" s="228" t="str">
        <f t="shared" si="2"/>
        <v>GoldImpala Platinum - Rustenburg Smelter</v>
      </c>
    </row>
    <row r="14" spans="1:39" s="227" customFormat="1" ht="20" customHeight="1">
      <c r="A14" s="262" t="s">
        <v>15846</v>
      </c>
      <c r="B14" s="182" t="s">
        <v>1100</v>
      </c>
      <c r="C14" s="186" t="s">
        <v>15847</v>
      </c>
      <c r="D14" s="230"/>
      <c r="E14" s="182" t="s">
        <v>1069</v>
      </c>
      <c r="F14" s="182" t="s">
        <v>15846</v>
      </c>
      <c r="G14" s="182" t="s">
        <v>13177</v>
      </c>
      <c r="H14" s="293" t="s">
        <v>15830</v>
      </c>
      <c r="I14" s="294" t="s">
        <v>15830</v>
      </c>
      <c r="J14" s="294" t="s">
        <v>15830</v>
      </c>
      <c r="K14" s="224"/>
      <c r="L14" s="224"/>
      <c r="M14" s="224"/>
      <c r="N14" s="224"/>
      <c r="O14" s="224"/>
      <c r="P14" s="295"/>
      <c r="Q14" s="225"/>
      <c r="R14" s="182" t="s">
        <v>15830</v>
      </c>
      <c r="S14" s="289" t="str">
        <f t="shared" ca="1" si="0"/>
        <v>CN</v>
      </c>
      <c r="T14" s="289" t="str">
        <f ca="1">IF(B14="","",IF(ISERROR(MATCH($J14,[1]SorP!$B$1:$B$6226,0)),"",INDIRECT("'SorP'!$A$"&amp;MATCH($S14&amp;$J14,[1]SorP!C:C,0))))</f>
        <v/>
      </c>
      <c r="U14" s="201"/>
      <c r="V14" s="296" t="e">
        <f>IF(C14="",NA(),IF(OR(C14="Smelter not listed",C14="Smelter not yet identified"),MATCH($B14&amp;$D14,'[1]Smelter Look-up'!$J:$J,0),MATCH($B14&amp;$C14,'[1]Smelter Look-up'!$J:$J,0)))</f>
        <v>#N/A</v>
      </c>
      <c r="X14" s="227">
        <f t="shared" si="1"/>
        <v>0</v>
      </c>
      <c r="AB14" s="228" t="str">
        <f t="shared" si="2"/>
        <v>TantalumJiujiang Janny New Material Co., Ltd.</v>
      </c>
    </row>
    <row r="15" spans="1:39" s="227" customFormat="1" ht="20" customHeight="1">
      <c r="A15" s="262" t="s">
        <v>15848</v>
      </c>
      <c r="B15" s="182" t="s">
        <v>1100</v>
      </c>
      <c r="C15" s="186" t="s">
        <v>15849</v>
      </c>
      <c r="D15" s="230"/>
      <c r="E15" s="182" t="s">
        <v>2384</v>
      </c>
      <c r="F15" s="182" t="s">
        <v>15848</v>
      </c>
      <c r="G15" s="182" t="s">
        <v>13177</v>
      </c>
      <c r="H15" s="293" t="s">
        <v>15830</v>
      </c>
      <c r="I15" s="294" t="s">
        <v>15830</v>
      </c>
      <c r="J15" s="294" t="s">
        <v>15830</v>
      </c>
      <c r="K15" s="224"/>
      <c r="L15" s="224"/>
      <c r="M15" s="224"/>
      <c r="N15" s="224"/>
      <c r="O15" s="224"/>
      <c r="P15" s="295"/>
      <c r="Q15" s="225"/>
      <c r="R15" s="182" t="s">
        <v>15830</v>
      </c>
      <c r="S15" s="289" t="str">
        <f t="shared" ca="1" si="0"/>
        <v>US</v>
      </c>
      <c r="T15" s="289" t="str">
        <f ca="1">IF(B15="","",IF(ISERROR(MATCH($J15,[1]SorP!$B$1:$B$6226,0)),"",INDIRECT("'SorP'!$A$"&amp;MATCH($S15&amp;$J15,[1]SorP!C:C,0))))</f>
        <v/>
      </c>
      <c r="U15" s="201"/>
      <c r="V15" s="296" t="e">
        <f>IF(C15="",NA(),IF(OR(C15="Smelter not listed",C15="Smelter not yet identified"),MATCH($B15&amp;$D15,'[1]Smelter Look-up'!$J:$J,0),MATCH($B15&amp;$C15,'[1]Smelter Look-up'!$J:$J,0)))</f>
        <v>#N/A</v>
      </c>
      <c r="X15" s="227">
        <f t="shared" si="1"/>
        <v>0</v>
      </c>
      <c r="AB15" s="228" t="str">
        <f t="shared" si="2"/>
        <v>TantalumQuantumClean</v>
      </c>
    </row>
    <row r="16" spans="1:39" s="227" customFormat="1" ht="20" customHeight="1">
      <c r="A16" s="262" t="s">
        <v>15850</v>
      </c>
      <c r="B16" s="182" t="s">
        <v>1099</v>
      </c>
      <c r="C16" s="186" t="s">
        <v>15851</v>
      </c>
      <c r="D16" s="230"/>
      <c r="E16" s="182" t="s">
        <v>1065</v>
      </c>
      <c r="F16" s="182" t="s">
        <v>15850</v>
      </c>
      <c r="G16" s="182" t="s">
        <v>13177</v>
      </c>
      <c r="H16" s="293" t="s">
        <v>15830</v>
      </c>
      <c r="I16" s="294" t="s">
        <v>15830</v>
      </c>
      <c r="J16" s="294" t="s">
        <v>15830</v>
      </c>
      <c r="K16" s="224"/>
      <c r="L16" s="224"/>
      <c r="M16" s="224"/>
      <c r="N16" s="224"/>
      <c r="O16" s="224"/>
      <c r="P16" s="295"/>
      <c r="Q16" s="225"/>
      <c r="R16" s="182" t="s">
        <v>15830</v>
      </c>
      <c r="S16" s="289" t="str">
        <f t="shared" ca="1" si="0"/>
        <v>BR</v>
      </c>
      <c r="T16" s="289" t="str">
        <f ca="1">IF(B16="","",IF(ISERROR(MATCH($J16,[1]SorP!$B$1:$B$6226,0)),"",INDIRECT("'SorP'!$A$"&amp;MATCH($S16&amp;$J16,[1]SorP!C:C,0))))</f>
        <v/>
      </c>
      <c r="U16" s="201"/>
      <c r="V16" s="296" t="e">
        <f>IF(C16="",NA(),IF(OR(C16="Smelter not listed",C16="Smelter not yet identified"),MATCH($B16&amp;$D16,'[1]Smelter Look-up'!$J:$J,0),MATCH($B16&amp;$C16,'[1]Smelter Look-up'!$J:$J,0)))</f>
        <v>#N/A</v>
      </c>
      <c r="X16" s="227">
        <f t="shared" si="1"/>
        <v>0</v>
      </c>
      <c r="AB16" s="228" t="str">
        <f t="shared" si="2"/>
        <v>TinSoft Metais Ltda.</v>
      </c>
    </row>
    <row r="17" spans="1:28" s="227" customFormat="1" ht="20" customHeight="1">
      <c r="A17" s="262" t="s">
        <v>15852</v>
      </c>
      <c r="B17" s="182" t="s">
        <v>1099</v>
      </c>
      <c r="C17" s="186" t="s">
        <v>15853</v>
      </c>
      <c r="D17" s="230"/>
      <c r="E17" s="182" t="s">
        <v>1065</v>
      </c>
      <c r="F17" s="182" t="s">
        <v>15852</v>
      </c>
      <c r="G17" s="182" t="s">
        <v>13177</v>
      </c>
      <c r="H17" s="293" t="s">
        <v>15830</v>
      </c>
      <c r="I17" s="294" t="s">
        <v>15830</v>
      </c>
      <c r="J17" s="294" t="s">
        <v>15830</v>
      </c>
      <c r="K17" s="224"/>
      <c r="L17" s="224"/>
      <c r="M17" s="224"/>
      <c r="N17" s="224"/>
      <c r="O17" s="224"/>
      <c r="P17" s="295"/>
      <c r="Q17" s="225"/>
      <c r="R17" s="182" t="s">
        <v>15830</v>
      </c>
      <c r="S17" s="289" t="str">
        <f t="shared" ca="1" si="0"/>
        <v>BR</v>
      </c>
      <c r="T17" s="289" t="str">
        <f ca="1">IF(B17="","",IF(ISERROR(MATCH($J17,[1]SorP!$B$1:$B$6226,0)),"",INDIRECT("'SorP'!$A$"&amp;MATCH($S17&amp;$J17,[1]SorP!C:C,0))))</f>
        <v/>
      </c>
      <c r="U17" s="201"/>
      <c r="V17" s="296" t="e">
        <f>IF(C17="",NA(),IF(OR(C17="Smelter not listed",C17="Smelter not yet identified"),MATCH($B17&amp;$D17,'[1]Smelter Look-up'!$J:$J,0),MATCH($B17&amp;$C17,'[1]Smelter Look-up'!$J:$J,0)))</f>
        <v>#N/A</v>
      </c>
      <c r="X17" s="227">
        <f t="shared" si="1"/>
        <v>0</v>
      </c>
      <c r="AB17" s="228" t="str">
        <f t="shared" si="2"/>
        <v>TinTRATHO Metal Quimica</v>
      </c>
    </row>
    <row r="18" spans="1:28" s="227" customFormat="1" ht="20" customHeight="1">
      <c r="A18" s="289" t="s">
        <v>15854</v>
      </c>
      <c r="B18" s="182" t="s">
        <v>1100</v>
      </c>
      <c r="C18" s="186" t="s">
        <v>15855</v>
      </c>
      <c r="D18" s="230"/>
      <c r="E18" s="182" t="s">
        <v>1069</v>
      </c>
      <c r="F18" s="182" t="s">
        <v>15854</v>
      </c>
      <c r="G18" s="182" t="s">
        <v>13177</v>
      </c>
      <c r="H18" s="293" t="s">
        <v>15830</v>
      </c>
      <c r="I18" s="294" t="s">
        <v>15830</v>
      </c>
      <c r="J18" s="294" t="s">
        <v>15830</v>
      </c>
      <c r="K18" s="224"/>
      <c r="L18" s="224"/>
      <c r="M18" s="224"/>
      <c r="N18" s="224"/>
      <c r="O18" s="224"/>
      <c r="P18" s="295"/>
      <c r="Q18" s="225"/>
      <c r="R18" s="182" t="s">
        <v>15830</v>
      </c>
      <c r="S18" s="289" t="str">
        <f t="shared" ca="1" si="0"/>
        <v>CN</v>
      </c>
      <c r="T18" s="289" t="str">
        <f ca="1">IF(B18="","",IF(ISERROR(MATCH($J18,[1]SorP!$B$1:$B$6226,0)),"",INDIRECT("'SorP'!$A$"&amp;MATCH($S18&amp;$J18,[1]SorP!C:C,0))))</f>
        <v/>
      </c>
      <c r="U18" s="201"/>
      <c r="V18" s="296" t="e">
        <f>IF(C18="",NA(),IF(OR(C18="Smelter not listed",C18="Smelter not yet identified"),MATCH($B18&amp;$D18,'[1]Smelter Look-up'!$J:$J,0),MATCH($B18&amp;$C18,'[1]Smelter Look-up'!$J:$J,0)))</f>
        <v>#N/A</v>
      </c>
      <c r="X18" s="227">
        <f t="shared" si="1"/>
        <v>0</v>
      </c>
      <c r="AB18" s="228" t="str">
        <f t="shared" si="2"/>
        <v>TantalumXIMEI RESOURCES(GUIZHOU) TECHNOLOGY CO., LTD.</v>
      </c>
    </row>
    <row r="19" spans="1:28" s="227" customFormat="1" ht="20" customHeight="1">
      <c r="A19" s="289" t="s">
        <v>15856</v>
      </c>
      <c r="B19" s="182" t="s">
        <v>1100</v>
      </c>
      <c r="C19" s="186" t="s">
        <v>15857</v>
      </c>
      <c r="D19" s="230"/>
      <c r="E19" s="182" t="s">
        <v>1069</v>
      </c>
      <c r="F19" s="182" t="s">
        <v>15856</v>
      </c>
      <c r="G19" s="182" t="s">
        <v>13177</v>
      </c>
      <c r="H19" s="293" t="s">
        <v>15830</v>
      </c>
      <c r="I19" s="294" t="s">
        <v>15830</v>
      </c>
      <c r="J19" s="294" t="s">
        <v>15830</v>
      </c>
      <c r="K19" s="224"/>
      <c r="L19" s="224"/>
      <c r="M19" s="224"/>
      <c r="N19" s="224"/>
      <c r="O19" s="224"/>
      <c r="P19" s="295"/>
      <c r="Q19" s="225"/>
      <c r="R19" s="182" t="s">
        <v>15830</v>
      </c>
      <c r="S19" s="289" t="str">
        <f t="shared" ca="1" si="0"/>
        <v>CN</v>
      </c>
      <c r="T19" s="289" t="str">
        <f ca="1">IF(B19="","",IF(ISERROR(MATCH($J19,[1]SorP!$B$1:$B$6226,0)),"",INDIRECT("'SorP'!$A$"&amp;MATCH($S19&amp;$J19,[1]SorP!C:C,0))))</f>
        <v/>
      </c>
      <c r="U19" s="201"/>
      <c r="V19" s="296" t="e">
        <f>IF(C19="",NA(),IF(OR(C19="Smelter not listed",C19="Smelter not yet identified"),MATCH($B19&amp;$D19,'[1]Smelter Look-up'!$J:$J,0),MATCH($B19&amp;$C19,'[1]Smelter Look-up'!$J:$J,0)))</f>
        <v>#N/A</v>
      </c>
      <c r="X19" s="227">
        <f t="shared" si="1"/>
        <v>0</v>
      </c>
      <c r="AB19" s="228" t="str">
        <f t="shared" si="2"/>
        <v>TantalumXinXing HaoRong Electronic Material Co., Ltd.</v>
      </c>
    </row>
    <row r="20" spans="1:28" s="227" customFormat="1" ht="20" customHeight="1">
      <c r="A20" s="289" t="s">
        <v>15858</v>
      </c>
      <c r="B20" s="182" t="s">
        <v>1099</v>
      </c>
      <c r="C20" s="186" t="s">
        <v>15859</v>
      </c>
      <c r="D20" s="230"/>
      <c r="E20" s="182" t="s">
        <v>1074</v>
      </c>
      <c r="F20" s="182" t="s">
        <v>15858</v>
      </c>
      <c r="G20" s="182" t="s">
        <v>13177</v>
      </c>
      <c r="H20" s="293" t="s">
        <v>15830</v>
      </c>
      <c r="I20" s="294" t="s">
        <v>15830</v>
      </c>
      <c r="J20" s="294" t="s">
        <v>15830</v>
      </c>
      <c r="K20" s="224"/>
      <c r="L20" s="224"/>
      <c r="M20" s="224"/>
      <c r="N20" s="224"/>
      <c r="O20" s="224"/>
      <c r="P20" s="295"/>
      <c r="Q20" s="225"/>
      <c r="R20" s="182" t="s">
        <v>15830</v>
      </c>
      <c r="S20" s="289" t="str">
        <f t="shared" ca="1" si="0"/>
        <v>ID</v>
      </c>
      <c r="T20" s="289" t="str">
        <f ca="1">IF(B20="","",IF(ISERROR(MATCH($J20,[1]SorP!$B$1:$B$6226,0)),"",INDIRECT("'SorP'!$A$"&amp;MATCH($S20&amp;$J20,[1]SorP!C:C,0))))</f>
        <v/>
      </c>
      <c r="U20" s="201"/>
      <c r="V20" s="296" t="e">
        <f>IF(C20="",NA(),IF(OR(C20="Smelter not listed",C20="Smelter not yet identified"),MATCH($B20&amp;$D20,'[1]Smelter Look-up'!$J:$J,0),MATCH($B20&amp;$C20,'[1]Smelter Look-up'!$J:$J,0)))</f>
        <v>#N/A</v>
      </c>
      <c r="X20" s="227">
        <f t="shared" si="1"/>
        <v>0</v>
      </c>
      <c r="AB20" s="228" t="str">
        <f t="shared" si="2"/>
        <v>TinPT Aries Kencana Sejahtera</v>
      </c>
    </row>
    <row r="21" spans="1:28" s="227" customFormat="1" ht="20" customHeight="1">
      <c r="A21" s="289" t="s">
        <v>15860</v>
      </c>
      <c r="B21" s="182" t="s">
        <v>1099</v>
      </c>
      <c r="C21" s="186" t="s">
        <v>15861</v>
      </c>
      <c r="D21" s="230"/>
      <c r="E21" s="182" t="s">
        <v>1074</v>
      </c>
      <c r="F21" s="182" t="s">
        <v>15860</v>
      </c>
      <c r="G21" s="182" t="s">
        <v>13177</v>
      </c>
      <c r="H21" s="293" t="s">
        <v>15830</v>
      </c>
      <c r="I21" s="294" t="s">
        <v>15830</v>
      </c>
      <c r="J21" s="294" t="s">
        <v>15830</v>
      </c>
      <c r="K21" s="224"/>
      <c r="L21" s="224"/>
      <c r="M21" s="224"/>
      <c r="N21" s="224"/>
      <c r="O21" s="224"/>
      <c r="P21" s="295"/>
      <c r="Q21" s="225"/>
      <c r="R21" s="182" t="s">
        <v>15830</v>
      </c>
      <c r="S21" s="289" t="str">
        <f t="shared" ca="1" si="0"/>
        <v>ID</v>
      </c>
      <c r="T21" s="289" t="str">
        <f ca="1">IF(B21="","",IF(ISERROR(MATCH($J21,[1]SorP!$B$1:$B$6226,0)),"",INDIRECT("'SorP'!$A$"&amp;MATCH($S21&amp;$J21,[1]SorP!C:C,0))))</f>
        <v/>
      </c>
      <c r="U21" s="201"/>
      <c r="V21" s="296" t="e">
        <f>IF(C21="",NA(),IF(OR(C21="Smelter not listed",C21="Smelter not yet identified"),MATCH($B21&amp;$D21,'[1]Smelter Look-up'!$J:$J,0),MATCH($B21&amp;$C21,'[1]Smelter Look-up'!$J:$J,0)))</f>
        <v>#N/A</v>
      </c>
      <c r="X21" s="227">
        <f t="shared" si="1"/>
        <v>0</v>
      </c>
      <c r="AB21" s="228" t="str">
        <f t="shared" si="2"/>
        <v>TinPT Artha Cipta Langgeng</v>
      </c>
    </row>
    <row r="22" spans="1:28" s="227" customFormat="1" ht="20" customHeight="1">
      <c r="A22" s="289" t="s">
        <v>15862</v>
      </c>
      <c r="B22" s="182" t="s">
        <v>1098</v>
      </c>
      <c r="C22" s="186" t="s">
        <v>2192</v>
      </c>
      <c r="D22" s="230"/>
      <c r="E22" s="182" t="s">
        <v>1066</v>
      </c>
      <c r="F22" s="182" t="s">
        <v>15862</v>
      </c>
      <c r="G22" s="182" t="s">
        <v>13177</v>
      </c>
      <c r="H22" s="293"/>
      <c r="I22" s="294" t="s">
        <v>1528</v>
      </c>
      <c r="J22" s="294" t="s">
        <v>1529</v>
      </c>
      <c r="K22" s="224"/>
      <c r="L22" s="224"/>
      <c r="M22" s="224"/>
      <c r="N22" s="224"/>
      <c r="O22" s="224"/>
      <c r="P22" s="295"/>
      <c r="Q22" s="225" t="s">
        <v>15863</v>
      </c>
      <c r="R22" s="182" t="s">
        <v>2192</v>
      </c>
      <c r="S22" s="289" t="str">
        <f t="shared" ca="1" si="0"/>
        <v>CA</v>
      </c>
      <c r="T22" s="289" t="e">
        <f ca="1">IF(B22="","",IF(ISERROR(MATCH($J22,[1]SorP!$B$1:$B$6226,0)),"",INDIRECT("'SorP'!$A$"&amp;MATCH($S22&amp;$J22,[1]SorP!C:C,0))))</f>
        <v>#N/A</v>
      </c>
      <c r="U22" s="201"/>
      <c r="V22" s="296" t="e">
        <f>IF(C22="",NA(),IF(OR(C22="Smelter not listed",C22="Smelter not yet identified"),MATCH($B22&amp;$D22,'[1]Smelter Look-up'!$J:$J,0),MATCH($B22&amp;$C22,'[1]Smelter Look-up'!$J:$J,0)))</f>
        <v>#N/A</v>
      </c>
      <c r="X22" s="227">
        <f t="shared" si="1"/>
        <v>0</v>
      </c>
      <c r="AB22" s="228" t="str">
        <f t="shared" si="2"/>
        <v>GoldCCR Refinery - Glencore Canada Corporation</v>
      </c>
    </row>
    <row r="23" spans="1:28" s="227" customFormat="1" ht="20" customHeight="1">
      <c r="A23" s="289" t="s">
        <v>766</v>
      </c>
      <c r="B23" s="182" t="s">
        <v>1099</v>
      </c>
      <c r="C23" s="186" t="s">
        <v>37</v>
      </c>
      <c r="D23" s="230"/>
      <c r="E23" s="182" t="s">
        <v>1069</v>
      </c>
      <c r="F23" s="182" t="s">
        <v>766</v>
      </c>
      <c r="G23" s="182" t="s">
        <v>13177</v>
      </c>
      <c r="H23" s="293"/>
      <c r="I23" s="294" t="s">
        <v>2398</v>
      </c>
      <c r="J23" s="294" t="s">
        <v>13540</v>
      </c>
      <c r="K23" s="224"/>
      <c r="L23" s="224"/>
      <c r="M23" s="224"/>
      <c r="N23" s="224"/>
      <c r="O23" s="224"/>
      <c r="P23" s="295"/>
      <c r="Q23" s="225"/>
      <c r="R23" s="182" t="s">
        <v>15303</v>
      </c>
      <c r="S23" s="289" t="str">
        <f t="shared" ca="1" si="0"/>
        <v>CN</v>
      </c>
      <c r="T23" s="289" t="e">
        <f ca="1">IF(B23="","",IF(ISERROR(MATCH($J23,[1]SorP!$B$1:$B$6226,0)),"",INDIRECT("'SorP'!$A$"&amp;MATCH($S23&amp;$J23,[1]SorP!C:C,0))))</f>
        <v>#N/A</v>
      </c>
      <c r="U23" s="201"/>
      <c r="V23" s="296" t="e">
        <f>IF(C23="",NA(),IF(OR(C23="Smelter not listed",C23="Smelter not yet identified"),MATCH($B23&amp;$D23,'[1]Smelter Look-up'!$J:$J,0),MATCH($B23&amp;$C23,'[1]Smelter Look-up'!$J:$J,0)))</f>
        <v>#N/A</v>
      </c>
      <c r="X23" s="227">
        <f t="shared" si="1"/>
        <v>0</v>
      </c>
      <c r="AB23" s="228" t="str">
        <f t="shared" si="2"/>
        <v>TinChina Yunnan Tin Co Ltd.</v>
      </c>
    </row>
    <row r="24" spans="1:28" s="227" customFormat="1" ht="20" customHeight="1">
      <c r="A24" s="289" t="s">
        <v>715</v>
      </c>
      <c r="B24" s="182" t="s">
        <v>1098</v>
      </c>
      <c r="C24" s="186" t="s">
        <v>20</v>
      </c>
      <c r="D24" s="230"/>
      <c r="E24" s="182" t="s">
        <v>1069</v>
      </c>
      <c r="F24" s="182" t="s">
        <v>715</v>
      </c>
      <c r="G24" s="182" t="s">
        <v>13177</v>
      </c>
      <c r="H24" s="293"/>
      <c r="I24" s="294" t="s">
        <v>1621</v>
      </c>
      <c r="J24" s="294" t="s">
        <v>13532</v>
      </c>
      <c r="K24" s="224"/>
      <c r="L24" s="224"/>
      <c r="M24" s="224"/>
      <c r="N24" s="224"/>
      <c r="O24" s="224"/>
      <c r="P24" s="295"/>
      <c r="Q24" s="225"/>
      <c r="R24" s="182" t="s">
        <v>14918</v>
      </c>
      <c r="S24" s="289" t="str">
        <f t="shared" ca="1" si="0"/>
        <v>CN</v>
      </c>
      <c r="T24" s="289" t="e">
        <f ca="1">IF(B24="","",IF(ISERROR(MATCH($J24,[1]SorP!$B$1:$B$6226,0)),"",INDIRECT("'SorP'!$A$"&amp;MATCH($S24&amp;$J24,[1]SorP!C:C,0))))</f>
        <v>#N/A</v>
      </c>
      <c r="U24" s="201"/>
      <c r="V24" s="296" t="e">
        <f>IF(C24="",NA(),IF(OR(C24="Smelter not listed",C24="Smelter not yet identified"),MATCH($B24&amp;$D24,'[1]Smelter Look-up'!$J:$J,0),MATCH($B24&amp;$C24,'[1]Smelter Look-up'!$J:$J,0)))</f>
        <v>#N/A</v>
      </c>
      <c r="X24" s="227">
        <f t="shared" si="1"/>
        <v>0</v>
      </c>
      <c r="AB24" s="228" t="str">
        <f t="shared" si="2"/>
        <v>GoldChina's Shandong Gold Mining Co., Ltd</v>
      </c>
    </row>
    <row r="25" spans="1:28" s="227" customFormat="1" ht="20" customHeight="1">
      <c r="A25" s="289" t="s">
        <v>1586</v>
      </c>
      <c r="B25" s="182" t="s">
        <v>1098</v>
      </c>
      <c r="C25" s="186" t="s">
        <v>1585</v>
      </c>
      <c r="D25" s="230"/>
      <c r="E25" s="182" t="s">
        <v>1069</v>
      </c>
      <c r="F25" s="182" t="s">
        <v>1586</v>
      </c>
      <c r="G25" s="182" t="s">
        <v>13177</v>
      </c>
      <c r="H25" s="293"/>
      <c r="I25" s="294" t="s">
        <v>2464</v>
      </c>
      <c r="J25" s="294" t="s">
        <v>13544</v>
      </c>
      <c r="K25" s="224"/>
      <c r="L25" s="224"/>
      <c r="M25" s="224"/>
      <c r="N25" s="224"/>
      <c r="O25" s="224"/>
      <c r="P25" s="295"/>
      <c r="Q25" s="225"/>
      <c r="R25" s="182" t="s">
        <v>1585</v>
      </c>
      <c r="S25" s="289" t="str">
        <f t="shared" ca="1" si="0"/>
        <v>CN</v>
      </c>
      <c r="T25" s="289" t="e">
        <f ca="1">IF(B25="","",IF(ISERROR(MATCH($J25,[1]SorP!$B$1:$B$6226,0)),"",INDIRECT("'SorP'!$A$"&amp;MATCH($S25&amp;$J25,[1]SorP!C:C,0))))</f>
        <v>#N/A</v>
      </c>
      <c r="U25" s="201"/>
      <c r="V25" s="296" t="e">
        <f>IF(C25="",NA(),IF(OR(C25="Smelter not listed",C25="Smelter not yet identified"),MATCH($B25&amp;$D25,'[1]Smelter Look-up'!$J:$J,0),MATCH($B25&amp;$C25,'[1]Smelter Look-up'!$J:$J,0)))</f>
        <v>#N/A</v>
      </c>
      <c r="X25" s="227">
        <f t="shared" si="1"/>
        <v>0</v>
      </c>
      <c r="AB25" s="228" t="str">
        <f t="shared" si="2"/>
        <v>GoldMetalor Technologies (Suzhou) Ltd.</v>
      </c>
    </row>
    <row r="26" spans="1:28" s="227" customFormat="1" ht="20" customHeight="1">
      <c r="A26" s="289" t="s">
        <v>748</v>
      </c>
      <c r="B26" s="182" t="s">
        <v>1099</v>
      </c>
      <c r="C26" s="186" t="s">
        <v>2099</v>
      </c>
      <c r="D26" s="230"/>
      <c r="E26" s="182" t="s">
        <v>1069</v>
      </c>
      <c r="F26" s="182" t="s">
        <v>748</v>
      </c>
      <c r="G26" s="182" t="s">
        <v>13177</v>
      </c>
      <c r="H26" s="293"/>
      <c r="I26" s="294" t="s">
        <v>2398</v>
      </c>
      <c r="J26" s="294" t="s">
        <v>13540</v>
      </c>
      <c r="K26" s="224"/>
      <c r="L26" s="224"/>
      <c r="M26" s="224"/>
      <c r="N26" s="224"/>
      <c r="O26" s="224"/>
      <c r="P26" s="295"/>
      <c r="Q26" s="225"/>
      <c r="R26" s="182" t="s">
        <v>2099</v>
      </c>
      <c r="S26" s="289" t="str">
        <f t="shared" ca="1" si="0"/>
        <v>CN</v>
      </c>
      <c r="T26" s="289" t="e">
        <f ca="1">IF(B26="","",IF(ISERROR(MATCH($J26,[1]SorP!$B$1:$B$6226,0)),"",INDIRECT("'SorP'!$A$"&amp;MATCH($S26&amp;$J26,[1]SorP!C:C,0))))</f>
        <v>#N/A</v>
      </c>
      <c r="U26" s="201"/>
      <c r="V26" s="296" t="e">
        <f>IF(C26="",NA(),IF(OR(C26="Smelter not listed",C26="Smelter not yet identified"),MATCH($B26&amp;$D26,'[1]Smelter Look-up'!$J:$J,0),MATCH($B26&amp;$C26,'[1]Smelter Look-up'!$J:$J,0)))</f>
        <v>#N/A</v>
      </c>
      <c r="X26" s="227">
        <f t="shared" si="1"/>
        <v>0</v>
      </c>
      <c r="AB26" s="228" t="str">
        <f t="shared" si="2"/>
        <v>TinGejiu Non-Ferrous Metal Processing Co., Ltd.</v>
      </c>
    </row>
    <row r="27" spans="1:28" s="227" customFormat="1" ht="20" customHeight="1">
      <c r="A27" s="289" t="s">
        <v>686</v>
      </c>
      <c r="B27" s="182" t="s">
        <v>1098</v>
      </c>
      <c r="C27" s="186" t="s">
        <v>2105</v>
      </c>
      <c r="D27" s="230"/>
      <c r="E27" s="182" t="s">
        <v>1069</v>
      </c>
      <c r="F27" s="182" t="s">
        <v>686</v>
      </c>
      <c r="G27" s="182" t="s">
        <v>13177</v>
      </c>
      <c r="H27" s="293"/>
      <c r="I27" s="294" t="s">
        <v>1587</v>
      </c>
      <c r="J27" s="294" t="s">
        <v>15604</v>
      </c>
      <c r="K27" s="224"/>
      <c r="L27" s="224"/>
      <c r="M27" s="224"/>
      <c r="N27" s="224"/>
      <c r="O27" s="224"/>
      <c r="P27" s="295"/>
      <c r="Q27" s="225"/>
      <c r="R27" s="182" t="s">
        <v>2105</v>
      </c>
      <c r="S27" s="289" t="str">
        <f t="shared" ca="1" si="0"/>
        <v>CN</v>
      </c>
      <c r="T27" s="289" t="e">
        <f ca="1">IF(B27="","",IF(ISERROR(MATCH($J27,[1]SorP!$B$1:$B$6226,0)),"",INDIRECT("'SorP'!$A$"&amp;MATCH($S27&amp;$J27,[1]SorP!C:C,0))))</f>
        <v>#N/A</v>
      </c>
      <c r="U27" s="201"/>
      <c r="V27" s="296" t="e">
        <f>IF(C27="",NA(),IF(OR(C27="Smelter not listed",C27="Smelter not yet identified"),MATCH($B27&amp;$D27,'[1]Smelter Look-up'!$J:$J,0),MATCH($B27&amp;$C27,'[1]Smelter Look-up'!$J:$J,0)))</f>
        <v>#N/A</v>
      </c>
      <c r="X27" s="227">
        <f t="shared" si="1"/>
        <v>0</v>
      </c>
      <c r="AB27" s="228" t="str">
        <f t="shared" si="2"/>
        <v>GoldMetalor Technologies (Hong Kong) Ltd.</v>
      </c>
    </row>
    <row r="28" spans="1:28" s="227" customFormat="1" ht="20" customHeight="1">
      <c r="A28" s="289" t="s">
        <v>688</v>
      </c>
      <c r="B28" s="182" t="s">
        <v>1098</v>
      </c>
      <c r="C28" s="186" t="s">
        <v>1134</v>
      </c>
      <c r="D28" s="230"/>
      <c r="E28" s="182" t="s">
        <v>1067</v>
      </c>
      <c r="F28" s="182" t="s">
        <v>688</v>
      </c>
      <c r="G28" s="182" t="s">
        <v>13177</v>
      </c>
      <c r="H28" s="293"/>
      <c r="I28" s="294" t="s">
        <v>1588</v>
      </c>
      <c r="J28" s="294" t="s">
        <v>1589</v>
      </c>
      <c r="K28" s="224"/>
      <c r="L28" s="224"/>
      <c r="M28" s="224"/>
      <c r="N28" s="224"/>
      <c r="O28" s="224"/>
      <c r="P28" s="295"/>
      <c r="Q28" s="225"/>
      <c r="R28" s="182" t="s">
        <v>2257</v>
      </c>
      <c r="S28" s="289" t="str">
        <f t="shared" ca="1" si="0"/>
        <v>CH</v>
      </c>
      <c r="T28" s="289" t="e">
        <f ca="1">IF(B28="","",IF(ISERROR(MATCH($J28,[1]SorP!$B$1:$B$6226,0)),"",INDIRECT("'SorP'!$A$"&amp;MATCH($S28&amp;$J28,[1]SorP!C:C,0))))</f>
        <v>#N/A</v>
      </c>
      <c r="U28" s="201"/>
      <c r="V28" s="296" t="e">
        <f>IF(C28="",NA(),IF(OR(C28="Smelter not listed",C28="Smelter not yet identified"),MATCH($B28&amp;$D28,'[1]Smelter Look-up'!$J:$J,0),MATCH($B28&amp;$C28,'[1]Smelter Look-up'!$J:$J,0)))</f>
        <v>#N/A</v>
      </c>
      <c r="X28" s="227">
        <f t="shared" si="1"/>
        <v>0</v>
      </c>
      <c r="AB28" s="228" t="str">
        <f t="shared" si="2"/>
        <v>GoldMetalor Switzerland</v>
      </c>
    </row>
    <row r="29" spans="1:28" s="227" customFormat="1" ht="20" customHeight="1">
      <c r="A29" s="289" t="s">
        <v>687</v>
      </c>
      <c r="B29" s="182" t="s">
        <v>1098</v>
      </c>
      <c r="C29" s="186" t="s">
        <v>2106</v>
      </c>
      <c r="D29" s="230"/>
      <c r="E29" s="182" t="s">
        <v>857</v>
      </c>
      <c r="F29" s="182" t="s">
        <v>687</v>
      </c>
      <c r="G29" s="182" t="s">
        <v>13177</v>
      </c>
      <c r="H29" s="293"/>
      <c r="I29" s="294" t="s">
        <v>12670</v>
      </c>
      <c r="J29" s="294" t="s">
        <v>10242</v>
      </c>
      <c r="K29" s="224"/>
      <c r="L29" s="224"/>
      <c r="M29" s="224"/>
      <c r="N29" s="224"/>
      <c r="O29" s="224"/>
      <c r="P29" s="295"/>
      <c r="Q29" s="225"/>
      <c r="R29" s="182" t="s">
        <v>2106</v>
      </c>
      <c r="S29" s="289" t="str">
        <f t="shared" ca="1" si="0"/>
        <v>SG</v>
      </c>
      <c r="T29" s="289" t="e">
        <f ca="1">IF(B29="","",IF(ISERROR(MATCH($J29,[1]SorP!$B$1:$B$6226,0)),"",INDIRECT("'SorP'!$A$"&amp;MATCH($S29&amp;$J29,[1]SorP!C:C,0))))</f>
        <v>#N/A</v>
      </c>
      <c r="U29" s="201"/>
      <c r="V29" s="296" t="e">
        <f>IF(C29="",NA(),IF(OR(C29="Smelter not listed",C29="Smelter not yet identified"),MATCH($B29&amp;$D29,'[1]Smelter Look-up'!$J:$J,0),MATCH($B29&amp;$C29,'[1]Smelter Look-up'!$J:$J,0)))</f>
        <v>#N/A</v>
      </c>
      <c r="X29" s="227">
        <f t="shared" si="1"/>
        <v>0</v>
      </c>
      <c r="AB29" s="228" t="str">
        <f t="shared" si="2"/>
        <v>GoldMetalor Technologies (Singapore) Pte., Ltd.</v>
      </c>
    </row>
    <row r="30" spans="1:28" s="227" customFormat="1" ht="20" customHeight="1">
      <c r="A30" s="289" t="s">
        <v>689</v>
      </c>
      <c r="B30" s="182" t="s">
        <v>1098</v>
      </c>
      <c r="C30" s="186" t="s">
        <v>1195</v>
      </c>
      <c r="D30" s="230"/>
      <c r="E30" s="182" t="s">
        <v>2384</v>
      </c>
      <c r="F30" s="182" t="s">
        <v>689</v>
      </c>
      <c r="G30" s="182" t="s">
        <v>13177</v>
      </c>
      <c r="H30" s="293"/>
      <c r="I30" s="294" t="s">
        <v>1590</v>
      </c>
      <c r="J30" s="294" t="s">
        <v>1591</v>
      </c>
      <c r="K30" s="224"/>
      <c r="L30" s="224"/>
      <c r="M30" s="224"/>
      <c r="N30" s="224"/>
      <c r="O30" s="224"/>
      <c r="P30" s="295"/>
      <c r="Q30" s="225"/>
      <c r="R30" s="182" t="s">
        <v>1195</v>
      </c>
      <c r="S30" s="289" t="str">
        <f t="shared" ca="1" si="0"/>
        <v>US</v>
      </c>
      <c r="T30" s="289" t="e">
        <f ca="1">IF(B30="","",IF(ISERROR(MATCH($J30,[1]SorP!$B$1:$B$6226,0)),"",INDIRECT("'SorP'!$A$"&amp;MATCH($S30&amp;$J30,[1]SorP!C:C,0))))</f>
        <v>#N/A</v>
      </c>
      <c r="U30" s="201"/>
      <c r="V30" s="296" t="e">
        <f>IF(C30="",NA(),IF(OR(C30="Smelter not listed",C30="Smelter not yet identified"),MATCH($B30&amp;$D30,'[1]Smelter Look-up'!$J:$J,0),MATCH($B30&amp;$C30,'[1]Smelter Look-up'!$J:$J,0)))</f>
        <v>#N/A</v>
      </c>
      <c r="X30" s="227">
        <f t="shared" si="1"/>
        <v>0</v>
      </c>
      <c r="AB30" s="228" t="str">
        <f t="shared" si="2"/>
        <v>GoldMetalor USA Refining Corporation</v>
      </c>
    </row>
    <row r="31" spans="1:28" s="227" customFormat="1" ht="20" customHeight="1">
      <c r="A31" s="289" t="s">
        <v>709</v>
      </c>
      <c r="B31" s="182" t="s">
        <v>1098</v>
      </c>
      <c r="C31" s="186" t="s">
        <v>2114</v>
      </c>
      <c r="D31" s="230"/>
      <c r="E31" s="182" t="s">
        <v>1069</v>
      </c>
      <c r="F31" s="182" t="s">
        <v>709</v>
      </c>
      <c r="G31" s="182" t="s">
        <v>13177</v>
      </c>
      <c r="H31" s="293"/>
      <c r="I31" s="294" t="s">
        <v>1552</v>
      </c>
      <c r="J31" s="294" t="s">
        <v>13532</v>
      </c>
      <c r="K31" s="224"/>
      <c r="L31" s="224"/>
      <c r="M31" s="224"/>
      <c r="N31" s="224"/>
      <c r="O31" s="224"/>
      <c r="P31" s="295"/>
      <c r="Q31" s="225"/>
      <c r="R31" s="182" t="s">
        <v>2114</v>
      </c>
      <c r="S31" s="289" t="str">
        <f t="shared" ca="1" si="0"/>
        <v>CN</v>
      </c>
      <c r="T31" s="289" t="e">
        <f ca="1">IF(B31="","",IF(ISERROR(MATCH($J31,[1]SorP!$B$1:$B$6226,0)),"",INDIRECT("'SorP'!$A$"&amp;MATCH($S31&amp;$J31,[1]SorP!C:C,0))))</f>
        <v>#N/A</v>
      </c>
      <c r="U31" s="201"/>
      <c r="V31" s="296" t="e">
        <f>IF(C31="",NA(),IF(OR(C31="Smelter not listed",C31="Smelter not yet identified"),MATCH($B31&amp;$D31,'[1]Smelter Look-up'!$J:$J,0),MATCH($B31&amp;$C31,'[1]Smelter Look-up'!$J:$J,0)))</f>
        <v>#N/A</v>
      </c>
      <c r="X31" s="227">
        <f t="shared" si="1"/>
        <v>0</v>
      </c>
      <c r="AB31" s="228" t="str">
        <f t="shared" si="2"/>
        <v>GoldShandong Zhaojin Gold &amp; Silver Refinery Co., Ltd.</v>
      </c>
    </row>
    <row r="32" spans="1:28" s="227" customFormat="1" ht="20" customHeight="1">
      <c r="A32" s="289" t="s">
        <v>699</v>
      </c>
      <c r="B32" s="182" t="s">
        <v>1098</v>
      </c>
      <c r="C32" s="186" t="s">
        <v>15334</v>
      </c>
      <c r="D32" s="230"/>
      <c r="E32" s="182" t="s">
        <v>1067</v>
      </c>
      <c r="F32" s="182" t="s">
        <v>699</v>
      </c>
      <c r="G32" s="182" t="s">
        <v>13177</v>
      </c>
      <c r="H32" s="293"/>
      <c r="I32" s="294" t="s">
        <v>15337</v>
      </c>
      <c r="J32" s="294" t="s">
        <v>3741</v>
      </c>
      <c r="K32" s="224"/>
      <c r="L32" s="224"/>
      <c r="M32" s="224"/>
      <c r="N32" s="224"/>
      <c r="O32" s="224"/>
      <c r="P32" s="295"/>
      <c r="Q32" s="225"/>
      <c r="R32" s="182" t="s">
        <v>15334</v>
      </c>
      <c r="S32" s="289" t="str">
        <f t="shared" ca="1" si="0"/>
        <v>CH</v>
      </c>
      <c r="T32" s="289" t="e">
        <f ca="1">IF(B32="","",IF(ISERROR(MATCH($J32,[1]SorP!$B$1:$B$6226,0)),"",INDIRECT("'SorP'!$A$"&amp;MATCH($S32&amp;$J32,[1]SorP!C:C,0))))</f>
        <v>#N/A</v>
      </c>
      <c r="U32" s="201"/>
      <c r="V32" s="296" t="e">
        <f>IF(C32="",NA(),IF(OR(C32="Smelter not listed",C32="Smelter not yet identified"),MATCH($B32&amp;$D32,'[1]Smelter Look-up'!$J:$J,0),MATCH($B32&amp;$C32,'[1]Smelter Look-up'!$J:$J,0)))</f>
        <v>#N/A</v>
      </c>
      <c r="X32" s="227">
        <f t="shared" si="1"/>
        <v>0</v>
      </c>
      <c r="AB32" s="228" t="str">
        <f t="shared" si="2"/>
        <v>GoldMKS PAMP SA</v>
      </c>
    </row>
    <row r="33" spans="1:28" s="227" customFormat="1" ht="20" customHeight="1">
      <c r="A33" s="289" t="s">
        <v>691</v>
      </c>
      <c r="B33" s="182" t="s">
        <v>1098</v>
      </c>
      <c r="C33" s="186" t="s">
        <v>1131</v>
      </c>
      <c r="D33" s="230"/>
      <c r="E33" s="182" t="s">
        <v>1077</v>
      </c>
      <c r="F33" s="182" t="s">
        <v>691</v>
      </c>
      <c r="G33" s="182" t="s">
        <v>13177</v>
      </c>
      <c r="H33" s="293"/>
      <c r="I33" s="294" t="s">
        <v>1509</v>
      </c>
      <c r="J33" s="294" t="s">
        <v>1509</v>
      </c>
      <c r="K33" s="224"/>
      <c r="L33" s="224"/>
      <c r="M33" s="224"/>
      <c r="N33" s="224"/>
      <c r="O33" s="224"/>
      <c r="P33" s="295"/>
      <c r="Q33" s="225"/>
      <c r="R33" s="182" t="s">
        <v>1131</v>
      </c>
      <c r="S33" s="289" t="str">
        <f t="shared" ca="1" si="0"/>
        <v>JP</v>
      </c>
      <c r="T33" s="289" t="e">
        <f ca="1">IF(B33="","",IF(ISERROR(MATCH($J33,[1]SorP!$B$1:$B$6226,0)),"",INDIRECT("'SorP'!$A$"&amp;MATCH($S33&amp;$J33,[1]SorP!C:C,0))))</f>
        <v>#N/A</v>
      </c>
      <c r="U33" s="201"/>
      <c r="V33" s="296" t="e">
        <f>IF(C33="",NA(),IF(OR(C33="Smelter not listed",C33="Smelter not yet identified"),MATCH($B33&amp;$D33,'[1]Smelter Look-up'!$J:$J,0),MATCH($B33&amp;$C33,'[1]Smelter Look-up'!$J:$J,0)))</f>
        <v>#N/A</v>
      </c>
      <c r="X33" s="227">
        <f t="shared" si="1"/>
        <v>0</v>
      </c>
      <c r="AB33" s="228" t="str">
        <f t="shared" si="2"/>
        <v>GoldMitsubishi Materials Corporation</v>
      </c>
    </row>
    <row r="34" spans="1:28" s="227" customFormat="1" ht="20" customHeight="1">
      <c r="A34" s="289" t="s">
        <v>692</v>
      </c>
      <c r="B34" s="182" t="s">
        <v>1098</v>
      </c>
      <c r="C34" s="186" t="s">
        <v>1595</v>
      </c>
      <c r="D34" s="230"/>
      <c r="E34" s="182" t="s">
        <v>1077</v>
      </c>
      <c r="F34" s="182" t="s">
        <v>692</v>
      </c>
      <c r="G34" s="182" t="s">
        <v>13177</v>
      </c>
      <c r="H34" s="293"/>
      <c r="I34" s="294" t="s">
        <v>1594</v>
      </c>
      <c r="J34" s="294" t="s">
        <v>1593</v>
      </c>
      <c r="K34" s="224"/>
      <c r="L34" s="224"/>
      <c r="M34" s="224"/>
      <c r="N34" s="224"/>
      <c r="O34" s="224"/>
      <c r="P34" s="295"/>
      <c r="Q34" s="225"/>
      <c r="R34" s="182" t="s">
        <v>1196</v>
      </c>
      <c r="S34" s="289" t="str">
        <f t="shared" ca="1" si="0"/>
        <v>JP</v>
      </c>
      <c r="T34" s="289" t="e">
        <f ca="1">IF(B34="","",IF(ISERROR(MATCH($J34,[1]SorP!$B$1:$B$6226,0)),"",INDIRECT("'SorP'!$A$"&amp;MATCH($S34&amp;$J34,[1]SorP!C:C,0))))</f>
        <v>#N/A</v>
      </c>
      <c r="U34" s="201"/>
      <c r="V34" s="296" t="e">
        <f>IF(C34="",NA(),IF(OR(C34="Smelter not listed",C34="Smelter not yet identified"),MATCH($B34&amp;$D34,'[1]Smelter Look-up'!$J:$J,0),MATCH($B34&amp;$C34,'[1]Smelter Look-up'!$J:$J,0)))</f>
        <v>#N/A</v>
      </c>
      <c r="X34" s="227">
        <f t="shared" si="1"/>
        <v>0</v>
      </c>
      <c r="AB34" s="228" t="str">
        <f t="shared" si="2"/>
        <v>GoldMitsui Kinzoku Co., Ltd.</v>
      </c>
    </row>
    <row r="35" spans="1:28" s="227" customFormat="1" ht="20" customHeight="1">
      <c r="A35" s="289" t="s">
        <v>711</v>
      </c>
      <c r="B35" s="182" t="s">
        <v>1098</v>
      </c>
      <c r="C35" s="186" t="s">
        <v>886</v>
      </c>
      <c r="D35" s="230"/>
      <c r="E35" s="182" t="s">
        <v>2383</v>
      </c>
      <c r="F35" s="182" t="s">
        <v>711</v>
      </c>
      <c r="G35" s="182" t="s">
        <v>13177</v>
      </c>
      <c r="H35" s="293"/>
      <c r="I35" s="294" t="s">
        <v>1627</v>
      </c>
      <c r="J35" s="294" t="s">
        <v>11458</v>
      </c>
      <c r="K35" s="224"/>
      <c r="L35" s="224"/>
      <c r="M35" s="224"/>
      <c r="N35" s="224"/>
      <c r="O35" s="224"/>
      <c r="P35" s="295"/>
      <c r="Q35" s="225"/>
      <c r="R35" s="182" t="s">
        <v>886</v>
      </c>
      <c r="S35" s="289" t="str">
        <f t="shared" ca="1" si="0"/>
        <v>TW</v>
      </c>
      <c r="T35" s="289" t="e">
        <f ca="1">IF(B35="","",IF(ISERROR(MATCH($J35,[1]SorP!$B$1:$B$6226,0)),"",INDIRECT("'SorP'!$A$"&amp;MATCH($S35&amp;$J35,[1]SorP!C:C,0))))</f>
        <v>#N/A</v>
      </c>
      <c r="U35" s="201"/>
      <c r="V35" s="296" t="e">
        <f>IF(C35="",NA(),IF(OR(C35="Smelter not listed",C35="Smelter not yet identified"),MATCH($B35&amp;$D35,'[1]Smelter Look-up'!$J:$J,0),MATCH($B35&amp;$C35,'[1]Smelter Look-up'!$J:$J,0)))</f>
        <v>#N/A</v>
      </c>
      <c r="X35" s="227">
        <f t="shared" si="1"/>
        <v>0</v>
      </c>
      <c r="AB35" s="228" t="str">
        <f t="shared" si="2"/>
        <v>GoldSolar Applied Materials Technology Corp.</v>
      </c>
    </row>
    <row r="36" spans="1:28" s="227" customFormat="1" ht="20" customHeight="1">
      <c r="A36" s="289" t="s">
        <v>713</v>
      </c>
      <c r="B36" s="182" t="s">
        <v>1098</v>
      </c>
      <c r="C36" s="186" t="s">
        <v>27</v>
      </c>
      <c r="D36" s="230"/>
      <c r="E36" s="182" t="s">
        <v>1077</v>
      </c>
      <c r="F36" s="182" t="s">
        <v>713</v>
      </c>
      <c r="G36" s="182" t="s">
        <v>13177</v>
      </c>
      <c r="H36" s="293"/>
      <c r="I36" s="294" t="s">
        <v>1629</v>
      </c>
      <c r="J36" s="294" t="s">
        <v>1630</v>
      </c>
      <c r="K36" s="224"/>
      <c r="L36" s="224"/>
      <c r="M36" s="224"/>
      <c r="N36" s="224"/>
      <c r="O36" s="224"/>
      <c r="P36" s="295"/>
      <c r="Q36" s="225"/>
      <c r="R36" s="182" t="s">
        <v>1199</v>
      </c>
      <c r="S36" s="289" t="str">
        <f t="shared" ca="1" si="0"/>
        <v>JP</v>
      </c>
      <c r="T36" s="289" t="e">
        <f ca="1">IF(B36="","",IF(ISERROR(MATCH($J36,[1]SorP!$B$1:$B$6226,0)),"",INDIRECT("'SorP'!$A$"&amp;MATCH($S36&amp;$J36,[1]SorP!C:C,0))))</f>
        <v>#N/A</v>
      </c>
      <c r="U36" s="201"/>
      <c r="V36" s="296" t="e">
        <f>IF(C36="",NA(),IF(OR(C36="Smelter not listed",C36="Smelter not yet identified"),MATCH($B36&amp;$D36,'[1]Smelter Look-up'!$J:$J,0),MATCH($B36&amp;$C36,'[1]Smelter Look-up'!$J:$J,0)))</f>
        <v>#N/A</v>
      </c>
      <c r="X36" s="227">
        <f t="shared" si="1"/>
        <v>0</v>
      </c>
      <c r="AB36" s="228" t="str">
        <f t="shared" si="2"/>
        <v>GoldShonan Plant Tanaka Kikinzoku</v>
      </c>
    </row>
    <row r="37" spans="1:28" s="227" customFormat="1" ht="20" customHeight="1">
      <c r="A37" s="289" t="s">
        <v>716</v>
      </c>
      <c r="B37" s="182" t="s">
        <v>1098</v>
      </c>
      <c r="C37" s="186" t="s">
        <v>2117</v>
      </c>
      <c r="D37" s="230"/>
      <c r="E37" s="182" t="s">
        <v>1077</v>
      </c>
      <c r="F37" s="182" t="s">
        <v>716</v>
      </c>
      <c r="G37" s="182" t="s">
        <v>13177</v>
      </c>
      <c r="H37" s="293"/>
      <c r="I37" s="294" t="s">
        <v>1635</v>
      </c>
      <c r="J37" s="294" t="s">
        <v>1547</v>
      </c>
      <c r="K37" s="224"/>
      <c r="L37" s="224"/>
      <c r="M37" s="224"/>
      <c r="N37" s="224"/>
      <c r="O37" s="224"/>
      <c r="P37" s="295"/>
      <c r="Q37" s="225"/>
      <c r="R37" s="182" t="s">
        <v>2117</v>
      </c>
      <c r="S37" s="289" t="str">
        <f t="shared" ca="1" si="0"/>
        <v>JP</v>
      </c>
      <c r="T37" s="289" t="e">
        <f ca="1">IF(B37="","",IF(ISERROR(MATCH($J37,[1]SorP!$B$1:$B$6226,0)),"",INDIRECT("'SorP'!$A$"&amp;MATCH($S37&amp;$J37,[1]SorP!C:C,0))))</f>
        <v>#N/A</v>
      </c>
      <c r="U37" s="201"/>
      <c r="V37" s="296" t="e">
        <f>IF(C37="",NA(),IF(OR(C37="Smelter not listed",C37="Smelter not yet identified"),MATCH($B37&amp;$D37,'[1]Smelter Look-up'!$J:$J,0),MATCH($B37&amp;$C37,'[1]Smelter Look-up'!$J:$J,0)))</f>
        <v>#N/A</v>
      </c>
      <c r="X37" s="227">
        <f t="shared" si="1"/>
        <v>0</v>
      </c>
      <c r="AB37" s="228" t="str">
        <f t="shared" si="2"/>
        <v>GoldTokuriki Honten Co., Ltd.</v>
      </c>
    </row>
    <row r="38" spans="1:28" s="227" customFormat="1" ht="20" customHeight="1">
      <c r="A38" s="289" t="s">
        <v>744</v>
      </c>
      <c r="B38" s="182" t="s">
        <v>1099</v>
      </c>
      <c r="C38" s="186" t="s">
        <v>1720</v>
      </c>
      <c r="D38" s="230"/>
      <c r="E38" s="182" t="s">
        <v>2384</v>
      </c>
      <c r="F38" s="182" t="s">
        <v>744</v>
      </c>
      <c r="G38" s="182" t="s">
        <v>13177</v>
      </c>
      <c r="H38" s="293"/>
      <c r="I38" s="294" t="s">
        <v>1719</v>
      </c>
      <c r="J38" s="294" t="s">
        <v>1699</v>
      </c>
      <c r="K38" s="224"/>
      <c r="L38" s="224"/>
      <c r="M38" s="224"/>
      <c r="N38" s="224"/>
      <c r="O38" s="224"/>
      <c r="P38" s="295"/>
      <c r="Q38" s="225"/>
      <c r="R38" s="182" t="s">
        <v>15688</v>
      </c>
      <c r="S38" s="289" t="str">
        <f t="shared" ca="1" si="0"/>
        <v>US</v>
      </c>
      <c r="T38" s="289" t="e">
        <f ca="1">IF(B38="","",IF(ISERROR(MATCH($J38,[1]SorP!$B$1:$B$6226,0)),"",INDIRECT("'SorP'!$A$"&amp;MATCH($S38&amp;$J38,[1]SorP!C:C,0))))</f>
        <v>#N/A</v>
      </c>
      <c r="U38" s="201"/>
      <c r="V38" s="296" t="e">
        <f>IF(C38="",NA(),IF(OR(C38="Smelter not listed",C38="Smelter not yet identified"),MATCH($B38&amp;$D38,'[1]Smelter Look-up'!$J:$J,0),MATCH($B38&amp;$C38,'[1]Smelter Look-up'!$J:$J,0)))</f>
        <v>#N/A</v>
      </c>
      <c r="X38" s="227">
        <f t="shared" si="1"/>
        <v>0</v>
      </c>
      <c r="AB38" s="228" t="str">
        <f t="shared" si="2"/>
        <v>TinAlent plc</v>
      </c>
    </row>
    <row r="39" spans="1:28" s="227" customFormat="1" ht="20" customHeight="1">
      <c r="A39" s="289" t="s">
        <v>1374</v>
      </c>
      <c r="B39" s="182" t="s">
        <v>1099</v>
      </c>
      <c r="C39" s="186" t="s">
        <v>877</v>
      </c>
      <c r="D39" s="230"/>
      <c r="E39" s="182" t="s">
        <v>1077</v>
      </c>
      <c r="F39" s="182" t="s">
        <v>1374</v>
      </c>
      <c r="G39" s="182" t="s">
        <v>13177</v>
      </c>
      <c r="H39" s="293"/>
      <c r="I39" s="294" t="s">
        <v>1541</v>
      </c>
      <c r="J39" s="294" t="s">
        <v>1542</v>
      </c>
      <c r="K39" s="224"/>
      <c r="L39" s="224"/>
      <c r="M39" s="224"/>
      <c r="N39" s="224"/>
      <c r="O39" s="224"/>
      <c r="P39" s="295"/>
      <c r="Q39" s="225"/>
      <c r="R39" s="182" t="s">
        <v>877</v>
      </c>
      <c r="S39" s="289" t="str">
        <f t="shared" ca="1" si="0"/>
        <v>JP</v>
      </c>
      <c r="T39" s="289" t="e">
        <f ca="1">IF(B39="","",IF(ISERROR(MATCH($J39,[1]SorP!$B$1:$B$6226,0)),"",INDIRECT("'SorP'!$A$"&amp;MATCH($S39&amp;$J39,[1]SorP!C:C,0))))</f>
        <v>#N/A</v>
      </c>
      <c r="U39" s="201"/>
      <c r="V39" s="296" t="e">
        <f>IF(C39="",NA(),IF(OR(C39="Smelter not listed",C39="Smelter not yet identified"),MATCH($B39&amp;$D39,'[1]Smelter Look-up'!$J:$J,0),MATCH($B39&amp;$C39,'[1]Smelter Look-up'!$J:$J,0)))</f>
        <v>#N/A</v>
      </c>
      <c r="X39" s="227">
        <f t="shared" si="1"/>
        <v>0</v>
      </c>
      <c r="AB39" s="228" t="str">
        <f t="shared" si="2"/>
        <v>TinDowa</v>
      </c>
    </row>
    <row r="40" spans="1:28" s="227" customFormat="1" ht="20" customHeight="1">
      <c r="A40" s="289" t="s">
        <v>1772</v>
      </c>
      <c r="B40" s="182" t="s">
        <v>1099</v>
      </c>
      <c r="C40" s="186" t="s">
        <v>15341</v>
      </c>
      <c r="D40" s="230"/>
      <c r="E40" s="182" t="s">
        <v>1064</v>
      </c>
      <c r="F40" s="182" t="s">
        <v>1772</v>
      </c>
      <c r="G40" s="182" t="s">
        <v>13177</v>
      </c>
      <c r="H40" s="293"/>
      <c r="I40" s="294" t="s">
        <v>1773</v>
      </c>
      <c r="J40" s="294" t="s">
        <v>3104</v>
      </c>
      <c r="K40" s="224"/>
      <c r="L40" s="224"/>
      <c r="M40" s="224"/>
      <c r="N40" s="224"/>
      <c r="O40" s="224"/>
      <c r="P40" s="295"/>
      <c r="Q40" s="225"/>
      <c r="R40" s="182" t="s">
        <v>15341</v>
      </c>
      <c r="S40" s="289" t="str">
        <f t="shared" ca="1" si="0"/>
        <v>BE</v>
      </c>
      <c r="T40" s="289" t="e">
        <f ca="1">IF(B40="","",IF(ISERROR(MATCH($J40,[1]SorP!$B$1:$B$6226,0)),"",INDIRECT("'SorP'!$A$"&amp;MATCH($S40&amp;$J40,[1]SorP!C:C,0))))</f>
        <v>#N/A</v>
      </c>
      <c r="U40" s="201"/>
      <c r="V40" s="296" t="e">
        <f>IF(C40="",NA(),IF(OR(C40="Smelter not listed",C40="Smelter not yet identified"),MATCH($B40&amp;$D40,'[1]Smelter Look-up'!$J:$J,0),MATCH($B40&amp;$C40,'[1]Smelter Look-up'!$J:$J,0)))</f>
        <v>#N/A</v>
      </c>
      <c r="X40" s="227">
        <f t="shared" si="1"/>
        <v>0</v>
      </c>
      <c r="AB40" s="228" t="str">
        <f t="shared" si="2"/>
        <v>TinAurubis Beerse</v>
      </c>
    </row>
    <row r="41" spans="1:28" s="227" customFormat="1" ht="20" customHeight="1">
      <c r="A41" s="289" t="s">
        <v>753</v>
      </c>
      <c r="B41" s="182" t="s">
        <v>1099</v>
      </c>
      <c r="C41" s="186" t="s">
        <v>12377</v>
      </c>
      <c r="D41" s="230"/>
      <c r="E41" s="182" t="s">
        <v>1065</v>
      </c>
      <c r="F41" s="182" t="s">
        <v>753</v>
      </c>
      <c r="G41" s="182" t="s">
        <v>13177</v>
      </c>
      <c r="H41" s="293"/>
      <c r="I41" s="294" t="s">
        <v>15698</v>
      </c>
      <c r="J41" s="294" t="s">
        <v>1640</v>
      </c>
      <c r="K41" s="224"/>
      <c r="L41" s="224"/>
      <c r="M41" s="224"/>
      <c r="N41" s="224"/>
      <c r="O41" s="224"/>
      <c r="P41" s="295"/>
      <c r="Q41" s="225"/>
      <c r="R41" s="182" t="s">
        <v>12377</v>
      </c>
      <c r="S41" s="289" t="str">
        <f t="shared" ca="1" si="0"/>
        <v>BR</v>
      </c>
      <c r="T41" s="289" t="e">
        <f ca="1">IF(B41="","",IF(ISERROR(MATCH($J41,[1]SorP!$B$1:$B$6226,0)),"",INDIRECT("'SorP'!$A$"&amp;MATCH($S41&amp;$J41,[1]SorP!C:C,0))))</f>
        <v>#N/A</v>
      </c>
      <c r="U41" s="201"/>
      <c r="V41" s="296" t="e">
        <f>IF(C41="",NA(),IF(OR(C41="Smelter not listed",C41="Smelter not yet identified"),MATCH($B41&amp;$D41,'[1]Smelter Look-up'!$J:$J,0),MATCH($B41&amp;$C41,'[1]Smelter Look-up'!$J:$J,0)))</f>
        <v>#N/A</v>
      </c>
      <c r="X41" s="227">
        <f t="shared" si="1"/>
        <v>0</v>
      </c>
      <c r="AB41" s="228" t="str">
        <f t="shared" si="2"/>
        <v>TinMineracao Taboca S.A.</v>
      </c>
    </row>
    <row r="42" spans="1:28" s="227" customFormat="1" ht="20" customHeight="1">
      <c r="A42" s="289" t="s">
        <v>754</v>
      </c>
      <c r="B42" s="182" t="s">
        <v>1099</v>
      </c>
      <c r="C42" s="186" t="s">
        <v>1745</v>
      </c>
      <c r="D42" s="230"/>
      <c r="E42" s="182" t="s">
        <v>851</v>
      </c>
      <c r="F42" s="182" t="s">
        <v>754</v>
      </c>
      <c r="G42" s="182" t="s">
        <v>13177</v>
      </c>
      <c r="H42" s="293"/>
      <c r="I42" s="294" t="s">
        <v>1743</v>
      </c>
      <c r="J42" s="294" t="s">
        <v>9062</v>
      </c>
      <c r="K42" s="224"/>
      <c r="L42" s="224"/>
      <c r="M42" s="224"/>
      <c r="N42" s="224"/>
      <c r="O42" s="224"/>
      <c r="P42" s="295"/>
      <c r="Q42" s="225"/>
      <c r="R42" s="182" t="s">
        <v>1003</v>
      </c>
      <c r="S42" s="289" t="str">
        <f t="shared" ca="1" si="0"/>
        <v>PE</v>
      </c>
      <c r="T42" s="289" t="e">
        <f ca="1">IF(B42="","",IF(ISERROR(MATCH($J42,[1]SorP!$B$1:$B$6226,0)),"",INDIRECT("'SorP'!$A$"&amp;MATCH($S42&amp;$J42,[1]SorP!C:C,0))))</f>
        <v>#N/A</v>
      </c>
      <c r="U42" s="201"/>
      <c r="V42" s="296" t="e">
        <f>IF(C42="",NA(),IF(OR(C42="Smelter not listed",C42="Smelter not yet identified"),MATCH($B42&amp;$D42,'[1]Smelter Look-up'!$J:$J,0),MATCH($B42&amp;$C42,'[1]Smelter Look-up'!$J:$J,0)))</f>
        <v>#N/A</v>
      </c>
      <c r="X42" s="227">
        <f t="shared" si="1"/>
        <v>0</v>
      </c>
      <c r="AB42" s="228" t="str">
        <f t="shared" si="2"/>
        <v>TinFunsur Smelter</v>
      </c>
    </row>
    <row r="43" spans="1:28" s="227" customFormat="1" ht="20" customHeight="1">
      <c r="A43" s="289" t="s">
        <v>755</v>
      </c>
      <c r="B43" s="182" t="s">
        <v>1099</v>
      </c>
      <c r="C43" s="186" t="s">
        <v>15305</v>
      </c>
      <c r="D43" s="230"/>
      <c r="E43" s="182" t="s">
        <v>1077</v>
      </c>
      <c r="F43" s="182" t="s">
        <v>755</v>
      </c>
      <c r="G43" s="182" t="s">
        <v>13177</v>
      </c>
      <c r="H43" s="293"/>
      <c r="I43" s="294" t="s">
        <v>15643</v>
      </c>
      <c r="J43" s="294" t="s">
        <v>6618</v>
      </c>
      <c r="K43" s="224"/>
      <c r="L43" s="224"/>
      <c r="M43" s="224"/>
      <c r="N43" s="224"/>
      <c r="O43" s="224"/>
      <c r="P43" s="295"/>
      <c r="Q43" s="225"/>
      <c r="R43" s="182" t="s">
        <v>1131</v>
      </c>
      <c r="S43" s="289" t="str">
        <f t="shared" ca="1" si="0"/>
        <v>JP</v>
      </c>
      <c r="T43" s="289" t="e">
        <f ca="1">IF(B43="","",IF(ISERROR(MATCH($J43,[1]SorP!$B$1:$B$6226,0)),"",INDIRECT("'SorP'!$A$"&amp;MATCH($S43&amp;$J43,[1]SorP!C:C,0))))</f>
        <v>#N/A</v>
      </c>
      <c r="U43" s="201"/>
      <c r="V43" s="296" t="e">
        <f>IF(C43="",NA(),IF(OR(C43="Smelter not listed",C43="Smelter not yet identified"),MATCH($B43&amp;$D43,'[1]Smelter Look-up'!$J:$J,0),MATCH($B43&amp;$C43,'[1]Smelter Look-up'!$J:$J,0)))</f>
        <v>#N/A</v>
      </c>
      <c r="X43" s="227">
        <f t="shared" si="1"/>
        <v>0</v>
      </c>
      <c r="AB43" s="228" t="str">
        <f t="shared" si="2"/>
        <v>TinIkuno Tin Smelter</v>
      </c>
    </row>
    <row r="44" spans="1:28" s="227" customFormat="1" ht="20" customHeight="1">
      <c r="A44" s="289" t="s">
        <v>777</v>
      </c>
      <c r="B44" s="182" t="s">
        <v>1099</v>
      </c>
      <c r="C44" s="186" t="s">
        <v>1750</v>
      </c>
      <c r="D44" s="230"/>
      <c r="E44" s="182" t="s">
        <v>1074</v>
      </c>
      <c r="F44" s="182" t="s">
        <v>777</v>
      </c>
      <c r="G44" s="182" t="s">
        <v>13177</v>
      </c>
      <c r="H44" s="293"/>
      <c r="I44" s="294" t="s">
        <v>1749</v>
      </c>
      <c r="J44" s="294" t="s">
        <v>6016</v>
      </c>
      <c r="K44" s="224"/>
      <c r="L44" s="224"/>
      <c r="M44" s="224"/>
      <c r="N44" s="224"/>
      <c r="O44" s="224"/>
      <c r="P44" s="295"/>
      <c r="Q44" s="225"/>
      <c r="R44" s="182" t="s">
        <v>13714</v>
      </c>
      <c r="S44" s="289" t="str">
        <f t="shared" ca="1" si="0"/>
        <v>ID</v>
      </c>
      <c r="T44" s="289" t="e">
        <f ca="1">IF(B44="","",IF(ISERROR(MATCH($J44,[1]SorP!$B$1:$B$6226,0)),"",INDIRECT("'SorP'!$A$"&amp;MATCH($S44&amp;$J44,[1]SorP!C:C,0))))</f>
        <v>#N/A</v>
      </c>
      <c r="U44" s="201"/>
      <c r="V44" s="296" t="e">
        <f>IF(C44="",NA(),IF(OR(C44="Smelter not listed",C44="Smelter not yet identified"),MATCH($B44&amp;$D44,'[1]Smelter Look-up'!$J:$J,0),MATCH($B44&amp;$C44,'[1]Smelter Look-up'!$J:$J,0)))</f>
        <v>#N/A</v>
      </c>
      <c r="X44" s="227">
        <f t="shared" si="1"/>
        <v>0</v>
      </c>
      <c r="AB44" s="228" t="str">
        <f t="shared" si="2"/>
        <v>TinKundur Smelter</v>
      </c>
    </row>
    <row r="45" spans="1:28" s="227" customFormat="1" ht="20" customHeight="1">
      <c r="A45" s="289" t="s">
        <v>760</v>
      </c>
      <c r="B45" s="182" t="s">
        <v>1099</v>
      </c>
      <c r="C45" s="186" t="s">
        <v>2293</v>
      </c>
      <c r="D45" s="230"/>
      <c r="E45" s="182" t="s">
        <v>1074</v>
      </c>
      <c r="F45" s="182" t="s">
        <v>760</v>
      </c>
      <c r="G45" s="182" t="s">
        <v>13177</v>
      </c>
      <c r="H45" s="293"/>
      <c r="I45" s="294" t="s">
        <v>1751</v>
      </c>
      <c r="J45" s="294" t="s">
        <v>12799</v>
      </c>
      <c r="K45" s="224"/>
      <c r="L45" s="224"/>
      <c r="M45" s="224"/>
      <c r="N45" s="224"/>
      <c r="O45" s="224"/>
      <c r="P45" s="295"/>
      <c r="Q45" s="225"/>
      <c r="R45" s="182" t="s">
        <v>13713</v>
      </c>
      <c r="S45" s="289" t="str">
        <f t="shared" ca="1" si="0"/>
        <v>ID</v>
      </c>
      <c r="T45" s="289" t="e">
        <f ca="1">IF(B45="","",IF(ISERROR(MATCH($J45,[1]SorP!$B$1:$B$6226,0)),"",INDIRECT("'SorP'!$A$"&amp;MATCH($S45&amp;$J45,[1]SorP!C:C,0))))</f>
        <v>#N/A</v>
      </c>
      <c r="U45" s="201"/>
      <c r="V45" s="296" t="e">
        <f>IF(C45="",NA(),IF(OR(C45="Smelter not listed",C45="Smelter not yet identified"),MATCH($B45&amp;$D45,'[1]Smelter Look-up'!$J:$J,0),MATCH($B45&amp;$C45,'[1]Smelter Look-up'!$J:$J,0)))</f>
        <v>#N/A</v>
      </c>
      <c r="X45" s="227">
        <f t="shared" si="1"/>
        <v>0</v>
      </c>
      <c r="AB45" s="228" t="str">
        <f t="shared" si="2"/>
        <v>TinINDONESIAN STATE TIN CORPORATION MENTOK SMELTER</v>
      </c>
    </row>
    <row r="46" spans="1:28" s="227" customFormat="1" ht="20" customHeight="1">
      <c r="A46" s="289" t="s">
        <v>762</v>
      </c>
      <c r="B46" s="182" t="s">
        <v>1099</v>
      </c>
      <c r="C46" s="186" t="s">
        <v>761</v>
      </c>
      <c r="D46" s="230"/>
      <c r="E46" s="182" t="s">
        <v>2383</v>
      </c>
      <c r="F46" s="182" t="s">
        <v>762</v>
      </c>
      <c r="G46" s="182" t="s">
        <v>13177</v>
      </c>
      <c r="H46" s="293"/>
      <c r="I46" s="294" t="s">
        <v>13738</v>
      </c>
      <c r="J46" s="294" t="s">
        <v>1665</v>
      </c>
      <c r="K46" s="224"/>
      <c r="L46" s="224"/>
      <c r="M46" s="224"/>
      <c r="N46" s="224"/>
      <c r="O46" s="224"/>
      <c r="P46" s="295"/>
      <c r="Q46" s="225"/>
      <c r="R46" s="182" t="s">
        <v>761</v>
      </c>
      <c r="S46" s="289" t="str">
        <f t="shared" ca="1" si="0"/>
        <v>TW</v>
      </c>
      <c r="T46" s="289" t="e">
        <f ca="1">IF(B46="","",IF(ISERROR(MATCH($J46,[1]SorP!$B$1:$B$6226,0)),"",INDIRECT("'SorP'!$A$"&amp;MATCH($S46&amp;$J46,[1]SorP!C:C,0))))</f>
        <v>#N/A</v>
      </c>
      <c r="U46" s="201"/>
      <c r="V46" s="296" t="e">
        <f>IF(C46="",NA(),IF(OR(C46="Smelter not listed",C46="Smelter not yet identified"),MATCH($B46&amp;$D46,'[1]Smelter Look-up'!$J:$J,0),MATCH($B46&amp;$C46,'[1]Smelter Look-up'!$J:$J,0)))</f>
        <v>#N/A</v>
      </c>
      <c r="X46" s="227">
        <f t="shared" si="1"/>
        <v>0</v>
      </c>
      <c r="AB46" s="228" t="str">
        <f t="shared" si="2"/>
        <v>TinRui Da Hung</v>
      </c>
    </row>
    <row r="47" spans="1:28" s="227" customFormat="1" ht="20" customHeight="1">
      <c r="A47" s="289" t="s">
        <v>13720</v>
      </c>
      <c r="B47" s="182" t="s">
        <v>1099</v>
      </c>
      <c r="C47" s="186" t="s">
        <v>13719</v>
      </c>
      <c r="D47" s="230"/>
      <c r="E47" s="182" t="s">
        <v>1069</v>
      </c>
      <c r="F47" s="182" t="s">
        <v>13720</v>
      </c>
      <c r="G47" s="182" t="s">
        <v>13177</v>
      </c>
      <c r="H47" s="293"/>
      <c r="I47" s="294" t="s">
        <v>2398</v>
      </c>
      <c r="J47" s="294" t="s">
        <v>13540</v>
      </c>
      <c r="K47" s="224"/>
      <c r="L47" s="224"/>
      <c r="M47" s="224"/>
      <c r="N47" s="224"/>
      <c r="O47" s="224"/>
      <c r="P47" s="295"/>
      <c r="Q47" s="225"/>
      <c r="R47" s="182" t="s">
        <v>13719</v>
      </c>
      <c r="S47" s="289" t="str">
        <f t="shared" ca="1" si="0"/>
        <v>CN</v>
      </c>
      <c r="T47" s="289" t="e">
        <f ca="1">IF(B47="","",IF(ISERROR(MATCH($J47,[1]SorP!$B$1:$B$6226,0)),"",INDIRECT("'SorP'!$A$"&amp;MATCH($S47&amp;$J47,[1]SorP!C:C,0))))</f>
        <v>#N/A</v>
      </c>
      <c r="U47" s="201"/>
      <c r="V47" s="296" t="e">
        <f>IF(C47="",NA(),IF(OR(C47="Smelter not listed",C47="Smelter not yet identified"),MATCH($B47&amp;$D47,'[1]Smelter Look-up'!$J:$J,0),MATCH($B47&amp;$C47,'[1]Smelter Look-up'!$J:$J,0)))</f>
        <v>#N/A</v>
      </c>
      <c r="X47" s="227">
        <f t="shared" si="1"/>
        <v>0</v>
      </c>
      <c r="AB47" s="228" t="str">
        <f t="shared" si="2"/>
        <v>TinYunnan Yunfan Non-ferrous Metals Co., Ltd.</v>
      </c>
    </row>
    <row r="48" spans="1:28" s="227" customFormat="1" ht="20" customHeight="1">
      <c r="A48" s="289" t="s">
        <v>638</v>
      </c>
      <c r="B48" s="182" t="s">
        <v>1098</v>
      </c>
      <c r="C48" s="186" t="s">
        <v>1519</v>
      </c>
      <c r="D48" s="230"/>
      <c r="E48" s="182" t="s">
        <v>1077</v>
      </c>
      <c r="F48" s="182" t="s">
        <v>638</v>
      </c>
      <c r="G48" s="182" t="s">
        <v>13177</v>
      </c>
      <c r="H48" s="293"/>
      <c r="I48" s="294" t="s">
        <v>15680</v>
      </c>
      <c r="J48" s="294" t="s">
        <v>1712</v>
      </c>
      <c r="K48" s="224"/>
      <c r="L48" s="224"/>
      <c r="M48" s="224"/>
      <c r="N48" s="224"/>
      <c r="O48" s="224"/>
      <c r="P48" s="295"/>
      <c r="Q48" s="225"/>
      <c r="R48" s="182" t="s">
        <v>15670</v>
      </c>
      <c r="S48" s="289" t="str">
        <f t="shared" ca="1" si="0"/>
        <v>JP</v>
      </c>
      <c r="T48" s="289" t="e">
        <f ca="1">IF(B48="","",IF(ISERROR(MATCH($J48,[1]SorP!$B$1:$B$6226,0)),"",INDIRECT("'SorP'!$A$"&amp;MATCH($S48&amp;$J48,[1]SorP!C:C,0))))</f>
        <v>#N/A</v>
      </c>
      <c r="U48" s="201"/>
      <c r="V48" s="296" t="e">
        <f>IF(C48="",NA(),IF(OR(C48="Smelter not listed",C48="Smelter not yet identified"),MATCH($B48&amp;$D48,'[1]Smelter Look-up'!$J:$J,0),MATCH($B48&amp;$C48,'[1]Smelter Look-up'!$J:$J,0)))</f>
        <v>#N/A</v>
      </c>
      <c r="X48" s="227">
        <f t="shared" si="1"/>
        <v>0</v>
      </c>
      <c r="AB48" s="228" t="str">
        <f t="shared" si="2"/>
        <v>GoldAmagasaki Factory, Hyogo Prefecture, Japan</v>
      </c>
    </row>
    <row r="49" spans="1:28" s="227" customFormat="1" ht="20" customHeight="1">
      <c r="A49" s="289" t="s">
        <v>384</v>
      </c>
      <c r="B49" s="182" t="s">
        <v>1098</v>
      </c>
      <c r="C49" s="186" t="s">
        <v>13747</v>
      </c>
      <c r="D49" s="230"/>
      <c r="E49" s="182" t="s">
        <v>1077</v>
      </c>
      <c r="F49" s="182" t="s">
        <v>384</v>
      </c>
      <c r="G49" s="182" t="s">
        <v>13177</v>
      </c>
      <c r="H49" s="293"/>
      <c r="I49" s="294" t="s">
        <v>1546</v>
      </c>
      <c r="J49" s="294" t="s">
        <v>1547</v>
      </c>
      <c r="K49" s="224"/>
      <c r="L49" s="224"/>
      <c r="M49" s="224"/>
      <c r="N49" s="224"/>
      <c r="O49" s="224"/>
      <c r="P49" s="295"/>
      <c r="Q49" s="225"/>
      <c r="R49" s="182" t="s">
        <v>13747</v>
      </c>
      <c r="S49" s="289" t="str">
        <f t="shared" ca="1" si="0"/>
        <v>JP</v>
      </c>
      <c r="T49" s="289" t="e">
        <f ca="1">IF(B49="","",IF(ISERROR(MATCH($J49,[1]SorP!$B$1:$B$6226,0)),"",INDIRECT("'SorP'!$A$"&amp;MATCH($S49&amp;$J49,[1]SorP!C:C,0))))</f>
        <v>#N/A</v>
      </c>
      <c r="U49" s="201"/>
      <c r="V49" s="296" t="e">
        <f>IF(C49="",NA(),IF(OR(C49="Smelter not listed",C49="Smelter not yet identified"),MATCH($B49&amp;$D49,'[1]Smelter Look-up'!$J:$J,0),MATCH($B49&amp;$C49,'[1]Smelter Look-up'!$J:$J,0)))</f>
        <v>#N/A</v>
      </c>
      <c r="X49" s="227">
        <f t="shared" si="1"/>
        <v>0</v>
      </c>
      <c r="AB49" s="228" t="str">
        <f t="shared" si="2"/>
        <v>GoldEco-System Recycling Co., Ltd. East Plant</v>
      </c>
    </row>
    <row r="50" spans="1:28" s="227" customFormat="1" ht="20" customHeight="1">
      <c r="A50" s="289" t="s">
        <v>665</v>
      </c>
      <c r="B50" s="182" t="s">
        <v>1098</v>
      </c>
      <c r="C50" s="186" t="s">
        <v>1194</v>
      </c>
      <c r="D50" s="230"/>
      <c r="E50" s="182" t="s">
        <v>1077</v>
      </c>
      <c r="F50" s="182" t="s">
        <v>665</v>
      </c>
      <c r="G50" s="182" t="s">
        <v>13177</v>
      </c>
      <c r="H50" s="293"/>
      <c r="I50" s="294" t="s">
        <v>1560</v>
      </c>
      <c r="J50" s="294" t="s">
        <v>1547</v>
      </c>
      <c r="K50" s="224"/>
      <c r="L50" s="224"/>
      <c r="M50" s="224"/>
      <c r="N50" s="224"/>
      <c r="O50" s="224"/>
      <c r="P50" s="295"/>
      <c r="Q50" s="225"/>
      <c r="R50" s="182" t="s">
        <v>1194</v>
      </c>
      <c r="S50" s="289" t="str">
        <f t="shared" ca="1" si="0"/>
        <v>JP</v>
      </c>
      <c r="T50" s="289" t="e">
        <f ca="1">IF(B50="","",IF(ISERROR(MATCH($J50,[1]SorP!$B$1:$B$6226,0)),"",INDIRECT("'SorP'!$A$"&amp;MATCH($S50&amp;$J50,[1]SorP!C:C,0))))</f>
        <v>#N/A</v>
      </c>
      <c r="U50" s="201"/>
      <c r="V50" s="296" t="e">
        <f>IF(C50="",NA(),IF(OR(C50="Smelter not listed",C50="Smelter not yet identified"),MATCH($B50&amp;$D50,'[1]Smelter Look-up'!$J:$J,0),MATCH($B50&amp;$C50,'[1]Smelter Look-up'!$J:$J,0)))</f>
        <v>#N/A</v>
      </c>
      <c r="X50" s="227">
        <f t="shared" si="1"/>
        <v>0</v>
      </c>
      <c r="AB50" s="228" t="str">
        <f t="shared" si="2"/>
        <v>GoldIshifuku Metal Industry Co., Ltd.</v>
      </c>
    </row>
    <row r="51" spans="1:28" s="227" customFormat="1" ht="20" customHeight="1">
      <c r="A51" s="289" t="s">
        <v>673</v>
      </c>
      <c r="B51" s="182" t="s">
        <v>1098</v>
      </c>
      <c r="C51" s="186" t="s">
        <v>52</v>
      </c>
      <c r="D51" s="230"/>
      <c r="E51" s="182" t="s">
        <v>1077</v>
      </c>
      <c r="F51" s="182" t="s">
        <v>673</v>
      </c>
      <c r="G51" s="182" t="s">
        <v>13177</v>
      </c>
      <c r="H51" s="293"/>
      <c r="I51" s="294" t="s">
        <v>2314</v>
      </c>
      <c r="J51" s="294" t="s">
        <v>6611</v>
      </c>
      <c r="K51" s="224"/>
      <c r="L51" s="224"/>
      <c r="M51" s="224"/>
      <c r="N51" s="224"/>
      <c r="O51" s="224"/>
      <c r="P51" s="295"/>
      <c r="Q51" s="225"/>
      <c r="R51" s="182" t="s">
        <v>52</v>
      </c>
      <c r="S51" s="289" t="str">
        <f t="shared" ca="1" si="0"/>
        <v>JP</v>
      </c>
      <c r="T51" s="289" t="e">
        <f ca="1">IF(B51="","",IF(ISERROR(MATCH($J51,[1]SorP!$B$1:$B$6226,0)),"",INDIRECT("'SorP'!$A$"&amp;MATCH($S51&amp;$J51,[1]SorP!C:C,0))))</f>
        <v>#N/A</v>
      </c>
      <c r="U51" s="201"/>
      <c r="V51" s="296" t="e">
        <f>IF(C51="",NA(),IF(OR(C51="Smelter not listed",C51="Smelter not yet identified"),MATCH($B51&amp;$D51,'[1]Smelter Look-up'!$J:$J,0),MATCH($B51&amp;$C51,'[1]Smelter Look-up'!$J:$J,0)))</f>
        <v>#N/A</v>
      </c>
      <c r="X51" s="227">
        <f t="shared" si="1"/>
        <v>0</v>
      </c>
      <c r="AB51" s="228" t="str">
        <f t="shared" si="2"/>
        <v>GoldJX Nippon Mining &amp; Metals Co., Ltd.</v>
      </c>
    </row>
    <row r="52" spans="1:28" s="227" customFormat="1" ht="20" customHeight="1">
      <c r="A52" s="289" t="s">
        <v>685</v>
      </c>
      <c r="B52" s="182" t="s">
        <v>1098</v>
      </c>
      <c r="C52" s="186" t="s">
        <v>53</v>
      </c>
      <c r="D52" s="230"/>
      <c r="E52" s="182" t="s">
        <v>1077</v>
      </c>
      <c r="F52" s="182" t="s">
        <v>685</v>
      </c>
      <c r="G52" s="182" t="s">
        <v>13177</v>
      </c>
      <c r="H52" s="293"/>
      <c r="I52" s="294" t="s">
        <v>1584</v>
      </c>
      <c r="J52" s="294" t="s">
        <v>1547</v>
      </c>
      <c r="K52" s="224"/>
      <c r="L52" s="224"/>
      <c r="M52" s="224"/>
      <c r="N52" s="224"/>
      <c r="O52" s="224"/>
      <c r="P52" s="295"/>
      <c r="Q52" s="225"/>
      <c r="R52" s="182" t="s">
        <v>53</v>
      </c>
      <c r="S52" s="289" t="str">
        <f t="shared" ca="1" si="0"/>
        <v>JP</v>
      </c>
      <c r="T52" s="289" t="e">
        <f ca="1">IF(B52="","",IF(ISERROR(MATCH($J52,[1]SorP!$B$1:$B$6226,0)),"",INDIRECT("'SorP'!$A$"&amp;MATCH($S52&amp;$J52,[1]SorP!C:C,0))))</f>
        <v>#N/A</v>
      </c>
      <c r="U52" s="201"/>
      <c r="V52" s="296" t="e">
        <f>IF(C52="",NA(),IF(OR(C52="Smelter not listed",C52="Smelter not yet identified"),MATCH($B52&amp;$D52,'[1]Smelter Look-up'!$J:$J,0),MATCH($B52&amp;$C52,'[1]Smelter Look-up'!$J:$J,0)))</f>
        <v>#N/A</v>
      </c>
      <c r="X52" s="227">
        <f t="shared" si="1"/>
        <v>0</v>
      </c>
      <c r="AB52" s="228" t="str">
        <f t="shared" si="2"/>
        <v>GoldMatsuda Sangyo Co., Ltd.</v>
      </c>
    </row>
    <row r="53" spans="1:28" s="227" customFormat="1" ht="20" customHeight="1">
      <c r="A53" s="289" t="s">
        <v>696</v>
      </c>
      <c r="B53" s="182" t="s">
        <v>1098</v>
      </c>
      <c r="C53" s="186" t="s">
        <v>2109</v>
      </c>
      <c r="D53" s="230"/>
      <c r="E53" s="182" t="s">
        <v>1077</v>
      </c>
      <c r="F53" s="182" t="s">
        <v>696</v>
      </c>
      <c r="G53" s="182" t="s">
        <v>13177</v>
      </c>
      <c r="H53" s="293"/>
      <c r="I53" s="294" t="s">
        <v>1599</v>
      </c>
      <c r="J53" s="294" t="s">
        <v>1600</v>
      </c>
      <c r="K53" s="224"/>
      <c r="L53" s="224"/>
      <c r="M53" s="224"/>
      <c r="N53" s="224"/>
      <c r="O53" s="224"/>
      <c r="P53" s="295"/>
      <c r="Q53" s="225"/>
      <c r="R53" s="182" t="s">
        <v>2109</v>
      </c>
      <c r="S53" s="289" t="str">
        <f t="shared" ca="1" si="0"/>
        <v>JP</v>
      </c>
      <c r="T53" s="289" t="e">
        <f ca="1">IF(B53="","",IF(ISERROR(MATCH($J53,[1]SorP!$B$1:$B$6226,0)),"",INDIRECT("'SorP'!$A$"&amp;MATCH($S53&amp;$J53,[1]SorP!C:C,0))))</f>
        <v>#N/A</v>
      </c>
      <c r="U53" s="201"/>
      <c r="V53" s="296" t="e">
        <f>IF(C53="",NA(),IF(OR(C53="Smelter not listed",C53="Smelter not yet identified"),MATCH($B53&amp;$D53,'[1]Smelter Look-up'!$J:$J,0),MATCH($B53&amp;$C53,'[1]Smelter Look-up'!$J:$J,0)))</f>
        <v>#N/A</v>
      </c>
      <c r="X53" s="227">
        <f t="shared" si="1"/>
        <v>0</v>
      </c>
      <c r="AB53" s="228" t="str">
        <f t="shared" si="2"/>
        <v>GoldNihon Material Co., Ltd.</v>
      </c>
    </row>
    <row r="54" spans="1:28" s="227" customFormat="1" ht="20" customHeight="1">
      <c r="A54" s="289" t="s">
        <v>712</v>
      </c>
      <c r="B54" s="182" t="s">
        <v>1098</v>
      </c>
      <c r="C54" s="186" t="s">
        <v>25</v>
      </c>
      <c r="D54" s="230"/>
      <c r="E54" s="182" t="s">
        <v>1077</v>
      </c>
      <c r="F54" s="182" t="s">
        <v>712</v>
      </c>
      <c r="G54" s="182" t="s">
        <v>13177</v>
      </c>
      <c r="H54" s="293"/>
      <c r="I54" s="294" t="s">
        <v>1628</v>
      </c>
      <c r="J54" s="294" t="s">
        <v>2165</v>
      </c>
      <c r="K54" s="224"/>
      <c r="L54" s="224"/>
      <c r="M54" s="224"/>
      <c r="N54" s="224"/>
      <c r="O54" s="224"/>
      <c r="P54" s="295"/>
      <c r="Q54" s="225"/>
      <c r="R54" s="182" t="s">
        <v>54</v>
      </c>
      <c r="S54" s="289" t="str">
        <f t="shared" ca="1" si="0"/>
        <v>JP</v>
      </c>
      <c r="T54" s="289" t="e">
        <f ca="1">IF(B54="","",IF(ISERROR(MATCH($J54,[1]SorP!$B$1:$B$6226,0)),"",INDIRECT("'SorP'!$A$"&amp;MATCH($S54&amp;$J54,[1]SorP!C:C,0))))</f>
        <v>#N/A</v>
      </c>
      <c r="U54" s="201"/>
      <c r="V54" s="296" t="e">
        <f>IF(C54="",NA(),IF(OR(C54="Smelter not listed",C54="Smelter not yet identified"),MATCH($B54&amp;$D54,'[1]Smelter Look-up'!$J:$J,0),MATCH($B54&amp;$C54,'[1]Smelter Look-up'!$J:$J,0)))</f>
        <v>#N/A</v>
      </c>
      <c r="X54" s="227">
        <f t="shared" si="1"/>
        <v>0</v>
      </c>
      <c r="AB54" s="228" t="str">
        <f t="shared" si="2"/>
        <v>GoldMEM(Sumitomo Group)</v>
      </c>
    </row>
    <row r="55" spans="1:28" s="227" customFormat="1" ht="20" customHeight="1">
      <c r="A55" s="289" t="s">
        <v>660</v>
      </c>
      <c r="B55" s="182" t="s">
        <v>1098</v>
      </c>
      <c r="C55" s="186" t="s">
        <v>51</v>
      </c>
      <c r="D55" s="230"/>
      <c r="E55" s="182" t="s">
        <v>1069</v>
      </c>
      <c r="F55" s="182" t="s">
        <v>660</v>
      </c>
      <c r="G55" s="182" t="s">
        <v>13177</v>
      </c>
      <c r="H55" s="293"/>
      <c r="I55" s="294" t="s">
        <v>1555</v>
      </c>
      <c r="J55" s="294" t="s">
        <v>15604</v>
      </c>
      <c r="K55" s="224"/>
      <c r="L55" s="224"/>
      <c r="M55" s="224"/>
      <c r="N55" s="224"/>
      <c r="O55" s="224"/>
      <c r="P55" s="295"/>
      <c r="Q55" s="225"/>
      <c r="R55" s="182" t="s">
        <v>2452</v>
      </c>
      <c r="S55" s="289" t="str">
        <f t="shared" ca="1" si="0"/>
        <v>CN</v>
      </c>
      <c r="T55" s="289" t="e">
        <f ca="1">IF(B55="","",IF(ISERROR(MATCH($J55,[1]SorP!$B$1:$B$6226,0)),"",INDIRECT("'SorP'!$A$"&amp;MATCH($S55&amp;$J55,[1]SorP!C:C,0))))</f>
        <v>#N/A</v>
      </c>
      <c r="U55" s="201"/>
      <c r="V55" s="296" t="e">
        <f>IF(C55="",NA(),IF(OR(C55="Smelter not listed",C55="Smelter not yet identified"),MATCH($B55&amp;$D55,'[1]Smelter Look-up'!$J:$J,0),MATCH($B55&amp;$C55,'[1]Smelter Look-up'!$J:$J,0)))</f>
        <v>#N/A</v>
      </c>
      <c r="X55" s="227">
        <f t="shared" si="1"/>
        <v>0</v>
      </c>
      <c r="AB55" s="228" t="str">
        <f t="shared" si="2"/>
        <v>GoldHeraeus Ltd. Hong Kong</v>
      </c>
    </row>
    <row r="56" spans="1:28" s="227" customFormat="1" ht="20" customHeight="1">
      <c r="A56" s="289" t="s">
        <v>654</v>
      </c>
      <c r="B56" s="182" t="s">
        <v>1098</v>
      </c>
      <c r="C56" s="186" t="s">
        <v>14914</v>
      </c>
      <c r="D56" s="230"/>
      <c r="E56" s="182" t="s">
        <v>1077</v>
      </c>
      <c r="F56" s="182" t="s">
        <v>654</v>
      </c>
      <c r="G56" s="182" t="s">
        <v>13177</v>
      </c>
      <c r="H56" s="293"/>
      <c r="I56" s="294" t="s">
        <v>1541</v>
      </c>
      <c r="J56" s="294" t="s">
        <v>1542</v>
      </c>
      <c r="K56" s="224"/>
      <c r="L56" s="224"/>
      <c r="M56" s="224"/>
      <c r="N56" s="224"/>
      <c r="O56" s="224"/>
      <c r="P56" s="295"/>
      <c r="Q56" s="225"/>
      <c r="R56" s="182" t="s">
        <v>877</v>
      </c>
      <c r="S56" s="289" t="str">
        <f t="shared" ca="1" si="0"/>
        <v>JP</v>
      </c>
      <c r="T56" s="289" t="e">
        <f ca="1">IF(B56="","",IF(ISERROR(MATCH($J56,[1]SorP!$B$1:$B$6226,0)),"",INDIRECT("'SorP'!$A$"&amp;MATCH($S56&amp;$J56,[1]SorP!C:C,0))))</f>
        <v>#N/A</v>
      </c>
      <c r="U56" s="201"/>
      <c r="V56" s="296" t="e">
        <f>IF(C56="",NA(),IF(OR(C56="Smelter not listed",C56="Smelter not yet identified"),MATCH($B56&amp;$D56,'[1]Smelter Look-up'!$J:$J,0),MATCH($B56&amp;$C56,'[1]Smelter Look-up'!$J:$J,0)))</f>
        <v>#N/A</v>
      </c>
      <c r="X56" s="227">
        <f t="shared" si="1"/>
        <v>0</v>
      </c>
      <c r="AB56" s="228" t="str">
        <f t="shared" si="2"/>
        <v>GoldAKITA Seiren</v>
      </c>
    </row>
    <row r="57" spans="1:28" s="227" customFormat="1" ht="20" customHeight="1">
      <c r="A57" s="289" t="s">
        <v>677</v>
      </c>
      <c r="B57" s="182" t="s">
        <v>1098</v>
      </c>
      <c r="C57" s="186" t="s">
        <v>2102</v>
      </c>
      <c r="D57" s="230"/>
      <c r="E57" s="182" t="s">
        <v>1077</v>
      </c>
      <c r="F57" s="182" t="s">
        <v>677</v>
      </c>
      <c r="G57" s="182" t="s">
        <v>13177</v>
      </c>
      <c r="H57" s="293"/>
      <c r="I57" s="294" t="s">
        <v>1574</v>
      </c>
      <c r="J57" s="294" t="s">
        <v>1547</v>
      </c>
      <c r="K57" s="224"/>
      <c r="L57" s="224"/>
      <c r="M57" s="224"/>
      <c r="N57" s="224"/>
      <c r="O57" s="224"/>
      <c r="P57" s="295"/>
      <c r="Q57" s="225"/>
      <c r="R57" s="182" t="s">
        <v>2102</v>
      </c>
      <c r="S57" s="289" t="str">
        <f t="shared" ca="1" si="0"/>
        <v>JP</v>
      </c>
      <c r="T57" s="289" t="e">
        <f ca="1">IF(B57="","",IF(ISERROR(MATCH($J57,[1]SorP!$B$1:$B$6226,0)),"",INDIRECT("'SorP'!$A$"&amp;MATCH($S57&amp;$J57,[1]SorP!C:C,0))))</f>
        <v>#N/A</v>
      </c>
      <c r="U57" s="201"/>
      <c r="V57" s="296" t="e">
        <f>IF(C57="",NA(),IF(OR(C57="Smelter not listed",C57="Smelter not yet identified"),MATCH($B57&amp;$D57,'[1]Smelter Look-up'!$J:$J,0),MATCH($B57&amp;$C57,'[1]Smelter Look-up'!$J:$J,0)))</f>
        <v>#N/A</v>
      </c>
      <c r="X57" s="227">
        <f t="shared" si="1"/>
        <v>0</v>
      </c>
      <c r="AB57" s="228" t="str">
        <f t="shared" si="2"/>
        <v>GoldKojima Chemicals Co., Ltd.</v>
      </c>
    </row>
    <row r="58" spans="1:28" s="227" customFormat="1" ht="20" customHeight="1">
      <c r="A58" s="289" t="s">
        <v>752</v>
      </c>
      <c r="B58" s="182" t="s">
        <v>1099</v>
      </c>
      <c r="C58" s="186" t="s">
        <v>15304</v>
      </c>
      <c r="D58" s="230"/>
      <c r="E58" s="182" t="s">
        <v>1084</v>
      </c>
      <c r="F58" s="182" t="s">
        <v>752</v>
      </c>
      <c r="G58" s="182" t="s">
        <v>13177</v>
      </c>
      <c r="H58" s="293"/>
      <c r="I58" s="294" t="s">
        <v>1739</v>
      </c>
      <c r="J58" s="294" t="s">
        <v>8635</v>
      </c>
      <c r="K58" s="224"/>
      <c r="L58" s="224"/>
      <c r="M58" s="224"/>
      <c r="N58" s="224"/>
      <c r="O58" s="224"/>
      <c r="P58" s="295"/>
      <c r="Q58" s="225"/>
      <c r="R58" s="182" t="s">
        <v>793</v>
      </c>
      <c r="S58" s="289" t="str">
        <f t="shared" ca="1" si="0"/>
        <v>MY</v>
      </c>
      <c r="T58" s="289" t="e">
        <f ca="1">IF(B58="","",IF(ISERROR(MATCH($J58,[1]SorP!$B$1:$B$6226,0)),"",INDIRECT("'SorP'!$A$"&amp;MATCH($S58&amp;$J58,[1]SorP!C:C,0))))</f>
        <v>#N/A</v>
      </c>
      <c r="U58" s="201"/>
      <c r="V58" s="296" t="e">
        <f>IF(C58="",NA(),IF(OR(C58="Smelter not listed",C58="Smelter not yet identified"),MATCH($B58&amp;$D58,'[1]Smelter Look-up'!$J:$J,0),MATCH($B58&amp;$C58,'[1]Smelter Look-up'!$J:$J,0)))</f>
        <v>#N/A</v>
      </c>
      <c r="X58" s="227">
        <f t="shared" si="1"/>
        <v>0</v>
      </c>
      <c r="AB58" s="228" t="str">
        <f t="shared" si="2"/>
        <v>TinHulterworth Smelter</v>
      </c>
    </row>
    <row r="59" spans="1:28" s="227" customFormat="1" ht="20" customHeight="1">
      <c r="A59" s="289" t="s">
        <v>759</v>
      </c>
      <c r="B59" s="182" t="s">
        <v>1099</v>
      </c>
      <c r="C59" s="186" t="s">
        <v>610</v>
      </c>
      <c r="D59" s="230"/>
      <c r="E59" s="182" t="s">
        <v>1074</v>
      </c>
      <c r="F59" s="182" t="s">
        <v>759</v>
      </c>
      <c r="G59" s="182" t="s">
        <v>13177</v>
      </c>
      <c r="H59" s="293"/>
      <c r="I59" s="294" t="s">
        <v>1726</v>
      </c>
      <c r="J59" s="294" t="s">
        <v>12799</v>
      </c>
      <c r="K59" s="224"/>
      <c r="L59" s="224"/>
      <c r="M59" s="224"/>
      <c r="N59" s="224"/>
      <c r="O59" s="224"/>
      <c r="P59" s="295"/>
      <c r="Q59" s="225"/>
      <c r="R59" s="182" t="s">
        <v>610</v>
      </c>
      <c r="S59" s="289" t="str">
        <f t="shared" ca="1" si="0"/>
        <v>ID</v>
      </c>
      <c r="T59" s="289" t="e">
        <f ca="1">IF(B59="","",IF(ISERROR(MATCH($J59,[1]SorP!$B$1:$B$6226,0)),"",INDIRECT("'SorP'!$A$"&amp;MATCH($S59&amp;$J59,[1]SorP!C:C,0))))</f>
        <v>#N/A</v>
      </c>
      <c r="U59" s="201"/>
      <c r="V59" s="296" t="e">
        <f>IF(C59="",NA(),IF(OR(C59="Smelter not listed",C59="Smelter not yet identified"),MATCH($B59&amp;$D59,'[1]Smelter Look-up'!$J:$J,0),MATCH($B59&amp;$C59,'[1]Smelter Look-up'!$J:$J,0)))</f>
        <v>#N/A</v>
      </c>
      <c r="X59" s="227">
        <f t="shared" si="1"/>
        <v>0</v>
      </c>
      <c r="AB59" s="228" t="str">
        <f t="shared" si="2"/>
        <v>TinPT Mitra Stania Prima</v>
      </c>
    </row>
    <row r="60" spans="1:28" s="227" customFormat="1" ht="20" customHeight="1">
      <c r="A60" s="289" t="s">
        <v>763</v>
      </c>
      <c r="B60" s="182" t="s">
        <v>1099</v>
      </c>
      <c r="C60" s="186" t="s">
        <v>40</v>
      </c>
      <c r="D60" s="230"/>
      <c r="E60" s="182" t="s">
        <v>859</v>
      </c>
      <c r="F60" s="182" t="s">
        <v>763</v>
      </c>
      <c r="G60" s="182" t="s">
        <v>13177</v>
      </c>
      <c r="H60" s="293"/>
      <c r="I60" s="294" t="s">
        <v>1752</v>
      </c>
      <c r="J60" s="294" t="s">
        <v>1753</v>
      </c>
      <c r="K60" s="224"/>
      <c r="L60" s="224"/>
      <c r="M60" s="224"/>
      <c r="N60" s="224"/>
      <c r="O60" s="224"/>
      <c r="P60" s="295"/>
      <c r="Q60" s="225"/>
      <c r="R60" s="182" t="s">
        <v>1000</v>
      </c>
      <c r="S60" s="289" t="str">
        <f t="shared" ca="1" si="0"/>
        <v>TH</v>
      </c>
      <c r="T60" s="289" t="e">
        <f ca="1">IF(B60="","",IF(ISERROR(MATCH($J60,[1]SorP!$B$1:$B$6226,0)),"",INDIRECT("'SorP'!$A$"&amp;MATCH($S60&amp;$J60,[1]SorP!C:C,0))))</f>
        <v>#N/A</v>
      </c>
      <c r="U60" s="201"/>
      <c r="V60" s="296" t="e">
        <f>IF(C60="",NA(),IF(OR(C60="Smelter not listed",C60="Smelter not yet identified"),MATCH($B60&amp;$D60,'[1]Smelter Look-up'!$J:$J,0),MATCH($B60&amp;$C60,'[1]Smelter Look-up'!$J:$J,0)))</f>
        <v>#N/A</v>
      </c>
      <c r="X60" s="227">
        <f t="shared" si="1"/>
        <v>0</v>
      </c>
      <c r="AB60" s="228" t="str">
        <f t="shared" si="2"/>
        <v>TinThai Solder Industry Corp., Ltd.</v>
      </c>
    </row>
    <row r="61" spans="1:28" s="227" customFormat="1" ht="20" customHeight="1">
      <c r="A61" s="289" t="s">
        <v>776</v>
      </c>
      <c r="B61" s="182" t="s">
        <v>1101</v>
      </c>
      <c r="C61" s="186" t="s">
        <v>1348</v>
      </c>
      <c r="D61" s="230"/>
      <c r="E61" s="182" t="s">
        <v>1069</v>
      </c>
      <c r="F61" s="182" t="s">
        <v>776</v>
      </c>
      <c r="G61" s="182" t="s">
        <v>13177</v>
      </c>
      <c r="H61" s="293"/>
      <c r="I61" s="294" t="s">
        <v>1788</v>
      </c>
      <c r="J61" s="294" t="s">
        <v>13530</v>
      </c>
      <c r="K61" s="224"/>
      <c r="L61" s="224"/>
      <c r="M61" s="224"/>
      <c r="N61" s="224"/>
      <c r="O61" s="224"/>
      <c r="P61" s="295"/>
      <c r="Q61" s="225"/>
      <c r="R61" s="182" t="s">
        <v>1348</v>
      </c>
      <c r="S61" s="289" t="str">
        <f t="shared" ca="1" si="0"/>
        <v>CN</v>
      </c>
      <c r="T61" s="289" t="e">
        <f ca="1">IF(B61="","",IF(ISERROR(MATCH($J61,[1]SorP!$B$1:$B$6226,0)),"",INDIRECT("'SorP'!$A$"&amp;MATCH($S61&amp;$J61,[1]SorP!C:C,0))))</f>
        <v>#N/A</v>
      </c>
      <c r="U61" s="201"/>
      <c r="V61" s="296" t="e">
        <f>IF(C61="",NA(),IF(OR(C61="Smelter not listed",C61="Smelter not yet identified"),MATCH($B61&amp;$D61,'[1]Smelter Look-up'!$J:$J,0),MATCH($B61&amp;$C61,'[1]Smelter Look-up'!$J:$J,0)))</f>
        <v>#N/A</v>
      </c>
      <c r="X61" s="227">
        <f t="shared" si="1"/>
        <v>0</v>
      </c>
      <c r="AB61" s="228" t="str">
        <f t="shared" si="2"/>
        <v>TungstenXiamen Tungsten Co., Ltd.</v>
      </c>
    </row>
    <row r="62" spans="1:28" s="227" customFormat="1" ht="20" customHeight="1">
      <c r="A62" s="289" t="s">
        <v>134</v>
      </c>
      <c r="B62" s="182" t="s">
        <v>1101</v>
      </c>
      <c r="C62" s="186" t="s">
        <v>144</v>
      </c>
      <c r="D62" s="230"/>
      <c r="E62" s="182" t="s">
        <v>1069</v>
      </c>
      <c r="F62" s="182" t="s">
        <v>134</v>
      </c>
      <c r="G62" s="182" t="s">
        <v>13177</v>
      </c>
      <c r="H62" s="293"/>
      <c r="I62" s="294" t="s">
        <v>1732</v>
      </c>
      <c r="J62" s="294" t="s">
        <v>13531</v>
      </c>
      <c r="K62" s="224"/>
      <c r="L62" s="224"/>
      <c r="M62" s="224"/>
      <c r="N62" s="224"/>
      <c r="O62" s="224"/>
      <c r="P62" s="295"/>
      <c r="Q62" s="225"/>
      <c r="R62" s="182" t="s">
        <v>144</v>
      </c>
      <c r="S62" s="289" t="str">
        <f t="shared" ca="1" si="0"/>
        <v>CN</v>
      </c>
      <c r="T62" s="289" t="e">
        <f ca="1">IF(B62="","",IF(ISERROR(MATCH($J62,[1]SorP!$B$1:$B$6226,0)),"",INDIRECT("'SorP'!$A$"&amp;MATCH($S62&amp;$J62,[1]SorP!C:C,0))))</f>
        <v>#N/A</v>
      </c>
      <c r="U62" s="201"/>
      <c r="V62" s="296" t="e">
        <f>IF(C62="",NA(),IF(OR(C62="Smelter not listed",C62="Smelter not yet identified"),MATCH($B62&amp;$D62,'[1]Smelter Look-up'!$J:$J,0),MATCH($B62&amp;$C62,'[1]Smelter Look-up'!$J:$J,0)))</f>
        <v>#N/A</v>
      </c>
      <c r="X62" s="227">
        <f t="shared" si="1"/>
        <v>0</v>
      </c>
      <c r="AB62" s="228" t="str">
        <f t="shared" si="2"/>
        <v>TungstenJiangxi Xinsheng Tungsten Industry Co., Ltd.</v>
      </c>
    </row>
    <row r="63" spans="1:28" s="227" customFormat="1" ht="20" customHeight="1">
      <c r="A63" s="289" t="s">
        <v>770</v>
      </c>
      <c r="B63" s="182" t="s">
        <v>1101</v>
      </c>
      <c r="C63" s="186" t="s">
        <v>1344</v>
      </c>
      <c r="D63" s="230"/>
      <c r="E63" s="182" t="s">
        <v>1069</v>
      </c>
      <c r="F63" s="182" t="s">
        <v>770</v>
      </c>
      <c r="G63" s="182" t="s">
        <v>13177</v>
      </c>
      <c r="H63" s="293"/>
      <c r="I63" s="294" t="s">
        <v>1732</v>
      </c>
      <c r="J63" s="294" t="s">
        <v>13531</v>
      </c>
      <c r="K63" s="224"/>
      <c r="L63" s="224"/>
      <c r="M63" s="224"/>
      <c r="N63" s="224"/>
      <c r="O63" s="224"/>
      <c r="P63" s="295"/>
      <c r="Q63" s="225"/>
      <c r="R63" s="182" t="s">
        <v>1344</v>
      </c>
      <c r="S63" s="289" t="str">
        <f t="shared" ca="1" si="0"/>
        <v>CN</v>
      </c>
      <c r="T63" s="289" t="e">
        <f ca="1">IF(B63="","",IF(ISERROR(MATCH($J63,[1]SorP!$B$1:$B$6226,0)),"",INDIRECT("'SorP'!$A$"&amp;MATCH($S63&amp;$J63,[1]SorP!C:C,0))))</f>
        <v>#N/A</v>
      </c>
      <c r="U63" s="201"/>
      <c r="V63" s="296" t="e">
        <f>IF(C63="",NA(),IF(OR(C63="Smelter not listed",C63="Smelter not yet identified"),MATCH($B63&amp;$D63,'[1]Smelter Look-up'!$J:$J,0),MATCH($B63&amp;$C63,'[1]Smelter Look-up'!$J:$J,0)))</f>
        <v>#N/A</v>
      </c>
      <c r="X63" s="227">
        <f t="shared" si="1"/>
        <v>0</v>
      </c>
      <c r="AB63" s="228" t="str">
        <f t="shared" si="2"/>
        <v>TungstenChongyi Zhangyuan Tungsten Co., Ltd.</v>
      </c>
    </row>
    <row r="64" spans="1:28" s="227" customFormat="1" ht="20" customHeight="1">
      <c r="A64" s="289" t="s">
        <v>380</v>
      </c>
      <c r="B64" s="182" t="s">
        <v>1101</v>
      </c>
      <c r="C64" s="186" t="s">
        <v>379</v>
      </c>
      <c r="D64" s="230"/>
      <c r="E64" s="182" t="s">
        <v>1069</v>
      </c>
      <c r="F64" s="182" t="s">
        <v>380</v>
      </c>
      <c r="G64" s="182" t="s">
        <v>13177</v>
      </c>
      <c r="H64" s="293"/>
      <c r="I64" s="294" t="s">
        <v>1732</v>
      </c>
      <c r="J64" s="294" t="s">
        <v>13531</v>
      </c>
      <c r="K64" s="224"/>
      <c r="L64" s="224"/>
      <c r="M64" s="224"/>
      <c r="N64" s="224"/>
      <c r="O64" s="224"/>
      <c r="P64" s="295"/>
      <c r="Q64" s="225"/>
      <c r="R64" s="182" t="s">
        <v>379</v>
      </c>
      <c r="S64" s="289" t="str">
        <f t="shared" ca="1" si="0"/>
        <v>CN</v>
      </c>
      <c r="T64" s="289" t="e">
        <f ca="1">IF(B64="","",IF(ISERROR(MATCH($J64,[1]SorP!$B$1:$B$6226,0)),"",INDIRECT("'SorP'!$A$"&amp;MATCH($S64&amp;$J64,[1]SorP!C:C,0))))</f>
        <v>#N/A</v>
      </c>
      <c r="U64" s="201"/>
      <c r="V64" s="296" t="e">
        <f>IF(C64="",NA(),IF(OR(C64="Smelter not listed",C64="Smelter not yet identified"),MATCH($B64&amp;$D64,'[1]Smelter Look-up'!$J:$J,0),MATCH($B64&amp;$C64,'[1]Smelter Look-up'!$J:$J,0)))</f>
        <v>#N/A</v>
      </c>
      <c r="X64" s="227">
        <f t="shared" si="1"/>
        <v>0</v>
      </c>
      <c r="AB64" s="228" t="str">
        <f t="shared" si="2"/>
        <v>TungstenGanzhou Seadragon W &amp; Mo Co., Ltd.</v>
      </c>
    </row>
    <row r="65" spans="1:28" s="227" customFormat="1" ht="20" customHeight="1">
      <c r="A65" s="289" t="s">
        <v>728</v>
      </c>
      <c r="B65" s="182" t="s">
        <v>1100</v>
      </c>
      <c r="C65" s="186" t="s">
        <v>1680</v>
      </c>
      <c r="D65" s="230"/>
      <c r="E65" s="182" t="s">
        <v>1069</v>
      </c>
      <c r="F65" s="182" t="s">
        <v>728</v>
      </c>
      <c r="G65" s="182" t="s">
        <v>13177</v>
      </c>
      <c r="H65" s="293"/>
      <c r="I65" s="294" t="s">
        <v>1679</v>
      </c>
      <c r="J65" s="294" t="s">
        <v>13536</v>
      </c>
      <c r="K65" s="224"/>
      <c r="L65" s="224"/>
      <c r="M65" s="224"/>
      <c r="N65" s="224"/>
      <c r="O65" s="224"/>
      <c r="P65" s="295"/>
      <c r="Q65" s="225"/>
      <c r="R65" s="182" t="s">
        <v>43</v>
      </c>
      <c r="S65" s="289" t="str">
        <f t="shared" ca="1" si="0"/>
        <v>CN</v>
      </c>
      <c r="T65" s="289" t="e">
        <f ca="1">IF(B65="","",IF(ISERROR(MATCH($J65,[1]SorP!$B$1:$B$6226,0)),"",INDIRECT("'SorP'!$A$"&amp;MATCH($S65&amp;$J65,[1]SorP!C:C,0))))</f>
        <v>#N/A</v>
      </c>
      <c r="U65" s="201"/>
      <c r="V65" s="296" t="e">
        <f>IF(C65="",NA(),IF(OR(C65="Smelter not listed",C65="Smelter not yet identified"),MATCH($B65&amp;$D65,'[1]Smelter Look-up'!$J:$J,0),MATCH($B65&amp;$C65,'[1]Smelter Look-up'!$J:$J,0)))</f>
        <v>#N/A</v>
      </c>
      <c r="X65" s="227">
        <f t="shared" si="1"/>
        <v>0</v>
      </c>
      <c r="AB65" s="228" t="str">
        <f t="shared" si="2"/>
        <v>TantalumF &amp; X</v>
      </c>
    </row>
    <row r="66" spans="1:28" s="227" customFormat="1" ht="20" customHeight="1">
      <c r="A66" s="289" t="s">
        <v>633</v>
      </c>
      <c r="B66" s="182" t="s">
        <v>1098</v>
      </c>
      <c r="C66" s="186" t="s">
        <v>2095</v>
      </c>
      <c r="D66" s="230"/>
      <c r="E66" s="182" t="s">
        <v>1077</v>
      </c>
      <c r="F66" s="182" t="s">
        <v>633</v>
      </c>
      <c r="G66" s="182" t="s">
        <v>13177</v>
      </c>
      <c r="H66" s="293"/>
      <c r="I66" s="294" t="s">
        <v>1508</v>
      </c>
      <c r="J66" s="294" t="s">
        <v>1509</v>
      </c>
      <c r="K66" s="224"/>
      <c r="L66" s="224"/>
      <c r="M66" s="224"/>
      <c r="N66" s="224"/>
      <c r="O66" s="224"/>
      <c r="P66" s="295"/>
      <c r="Q66" s="225"/>
      <c r="R66" s="182" t="s">
        <v>2095</v>
      </c>
      <c r="S66" s="289" t="str">
        <f t="shared" ca="1" si="0"/>
        <v>JP</v>
      </c>
      <c r="T66" s="289" t="e">
        <f ca="1">IF(B66="","",IF(ISERROR(MATCH($J66,[1]SorP!$B$1:$B$6226,0)),"",INDIRECT("'SorP'!$A$"&amp;MATCH($S66&amp;$J66,[1]SorP!C:C,0))))</f>
        <v>#N/A</v>
      </c>
      <c r="U66" s="201"/>
      <c r="V66" s="296" t="e">
        <f>IF(C66="",NA(),IF(OR(C66="Smelter not listed",C66="Smelter not yet identified"),MATCH($B66&amp;$D66,'[1]Smelter Look-up'!$J:$J,0),MATCH($B66&amp;$C66,'[1]Smelter Look-up'!$J:$J,0)))</f>
        <v>#N/A</v>
      </c>
      <c r="X66" s="227">
        <f t="shared" si="1"/>
        <v>0</v>
      </c>
      <c r="AB66" s="228" t="str">
        <f t="shared" si="2"/>
        <v>GoldAida Chemical Industries Co., Ltd.</v>
      </c>
    </row>
    <row r="67" spans="1:28" s="227" customFormat="1" ht="20" customHeight="1">
      <c r="A67" s="289" t="s">
        <v>639</v>
      </c>
      <c r="B67" s="182" t="s">
        <v>1098</v>
      </c>
      <c r="C67" s="186" t="s">
        <v>2096</v>
      </c>
      <c r="D67" s="230"/>
      <c r="E67" s="182" t="s">
        <v>1077</v>
      </c>
      <c r="F67" s="182" t="s">
        <v>639</v>
      </c>
      <c r="G67" s="182" t="s">
        <v>13177</v>
      </c>
      <c r="H67" s="293"/>
      <c r="I67" s="294" t="s">
        <v>1520</v>
      </c>
      <c r="J67" s="294" t="s">
        <v>1521</v>
      </c>
      <c r="K67" s="224"/>
      <c r="L67" s="224"/>
      <c r="M67" s="224"/>
      <c r="N67" s="224"/>
      <c r="O67" s="224"/>
      <c r="P67" s="295"/>
      <c r="Q67" s="225"/>
      <c r="R67" s="182" t="s">
        <v>2096</v>
      </c>
      <c r="S67" s="289" t="str">
        <f t="shared" ca="1" si="0"/>
        <v>JP</v>
      </c>
      <c r="T67" s="289" t="e">
        <f ca="1">IF(B67="","",IF(ISERROR(MATCH($J67,[1]SorP!$B$1:$B$6226,0)),"",INDIRECT("'SorP'!$A$"&amp;MATCH($S67&amp;$J67,[1]SorP!C:C,0))))</f>
        <v>#N/A</v>
      </c>
      <c r="U67" s="201"/>
      <c r="V67" s="296" t="e">
        <f>IF(C67="",NA(),IF(OR(C67="Smelter not listed",C67="Smelter not yet identified"),MATCH($B67&amp;$D67,'[1]Smelter Look-up'!$J:$J,0),MATCH($B67&amp;$C67,'[1]Smelter Look-up'!$J:$J,0)))</f>
        <v>#N/A</v>
      </c>
      <c r="X67" s="227">
        <f t="shared" si="1"/>
        <v>0</v>
      </c>
      <c r="AB67" s="228" t="str">
        <f t="shared" si="2"/>
        <v>GoldAsaka Riken Co., Ltd.</v>
      </c>
    </row>
    <row r="68" spans="1:28" s="227" customFormat="1" ht="20" customHeight="1">
      <c r="A68" s="289" t="s">
        <v>2230</v>
      </c>
      <c r="B68" s="182" t="s">
        <v>1099</v>
      </c>
      <c r="C68" s="186" t="s">
        <v>2217</v>
      </c>
      <c r="D68" s="230"/>
      <c r="E68" s="182" t="s">
        <v>1069</v>
      </c>
      <c r="F68" s="182" t="s">
        <v>2230</v>
      </c>
      <c r="G68" s="182" t="s">
        <v>13177</v>
      </c>
      <c r="H68" s="293"/>
      <c r="I68" s="294" t="s">
        <v>1733</v>
      </c>
      <c r="J68" s="294" t="s">
        <v>13535</v>
      </c>
      <c r="K68" s="224"/>
      <c r="L68" s="224"/>
      <c r="M68" s="224"/>
      <c r="N68" s="224"/>
      <c r="O68" s="224"/>
      <c r="P68" s="295"/>
      <c r="Q68" s="225"/>
      <c r="R68" s="182" t="s">
        <v>2287</v>
      </c>
      <c r="S68" s="289" t="str">
        <f t="shared" ref="S68:S131" ca="1" si="3">IF(B68="","",IF(ISERROR(MATCH($E68,CL,0)),"Unknown",INDIRECT("'C'!$A$"&amp;MATCH($E68,CL,0)+1)))</f>
        <v>CN</v>
      </c>
      <c r="T68" s="289" t="e">
        <f ca="1">IF(B68="","",IF(ISERROR(MATCH($J68,[1]SorP!$B$1:$B$6226,0)),"",INDIRECT("'SorP'!$A$"&amp;MATCH($S68&amp;$J68,[1]SorP!C:C,0))))</f>
        <v>#N/A</v>
      </c>
      <c r="U68" s="201"/>
      <c r="V68" s="296" t="e">
        <f>IF(C68="",NA(),IF(OR(C68="Smelter not listed",C68="Smelter not yet identified"),MATCH($B68&amp;$D68,'[1]Smelter Look-up'!$J:$J,0),MATCH($B68&amp;$C68,'[1]Smelter Look-up'!$J:$J,0)))</f>
        <v>#N/A</v>
      </c>
      <c r="X68" s="227">
        <f t="shared" ref="X68:X131" si="4">IF(AND(C68="Smelter not listed",OR(LEN(D68)=0,LEN(E68)=0)),1,0)</f>
        <v>0</v>
      </c>
      <c r="AB68" s="228" t="str">
        <f t="shared" ref="AB68:AB131" si="5">B68&amp;C68</f>
        <v>TinChenzhou Yun Xiang mining limited liability company</v>
      </c>
    </row>
    <row r="69" spans="1:28" s="227" customFormat="1" ht="20" customHeight="1">
      <c r="A69" s="289" t="s">
        <v>650</v>
      </c>
      <c r="B69" s="182" t="s">
        <v>1098</v>
      </c>
      <c r="C69" s="186" t="s">
        <v>524</v>
      </c>
      <c r="D69" s="230"/>
      <c r="E69" s="182" t="s">
        <v>1077</v>
      </c>
      <c r="F69" s="182" t="s">
        <v>650</v>
      </c>
      <c r="G69" s="182" t="s">
        <v>13177</v>
      </c>
      <c r="H69" s="293"/>
      <c r="I69" s="294" t="s">
        <v>1537</v>
      </c>
      <c r="J69" s="294" t="s">
        <v>1509</v>
      </c>
      <c r="K69" s="224"/>
      <c r="L69" s="224"/>
      <c r="M69" s="224"/>
      <c r="N69" s="224"/>
      <c r="O69" s="224"/>
      <c r="P69" s="295"/>
      <c r="Q69" s="225"/>
      <c r="R69" s="182" t="s">
        <v>524</v>
      </c>
      <c r="S69" s="289" t="str">
        <f t="shared" ca="1" si="3"/>
        <v>JP</v>
      </c>
      <c r="T69" s="289" t="e">
        <f ca="1">IF(B69="","",IF(ISERROR(MATCH($J69,[1]SorP!$B$1:$B$6226,0)),"",INDIRECT("'SorP'!$A$"&amp;MATCH($S69&amp;$J69,[1]SorP!C:C,0))))</f>
        <v>#N/A</v>
      </c>
      <c r="U69" s="201"/>
      <c r="V69" s="296" t="e">
        <f>IF(C69="",NA(),IF(OR(C69="Smelter not listed",C69="Smelter not yet identified"),MATCH($B69&amp;$D69,'[1]Smelter Look-up'!$J:$J,0),MATCH($B69&amp;$C69,'[1]Smelter Look-up'!$J:$J,0)))</f>
        <v>#N/A</v>
      </c>
      <c r="X69" s="227">
        <f t="shared" si="4"/>
        <v>0</v>
      </c>
      <c r="AB69" s="228" t="str">
        <f t="shared" si="5"/>
        <v>GoldChugai Mining</v>
      </c>
    </row>
    <row r="70" spans="1:28" s="227" customFormat="1" ht="20" customHeight="1">
      <c r="A70" s="289" t="s">
        <v>653</v>
      </c>
      <c r="B70" s="182" t="s">
        <v>1098</v>
      </c>
      <c r="C70" s="186" t="s">
        <v>594</v>
      </c>
      <c r="D70" s="230"/>
      <c r="E70" s="182" t="s">
        <v>1080</v>
      </c>
      <c r="F70" s="182" t="s">
        <v>653</v>
      </c>
      <c r="G70" s="182" t="s">
        <v>13177</v>
      </c>
      <c r="H70" s="293"/>
      <c r="I70" s="294" t="s">
        <v>1540</v>
      </c>
      <c r="J70" s="294" t="s">
        <v>12818</v>
      </c>
      <c r="K70" s="224"/>
      <c r="L70" s="224"/>
      <c r="M70" s="224"/>
      <c r="N70" s="224"/>
      <c r="O70" s="224"/>
      <c r="P70" s="295"/>
      <c r="Q70" s="225"/>
      <c r="R70" s="182" t="s">
        <v>2208</v>
      </c>
      <c r="S70" s="289" t="str">
        <f t="shared" ca="1" si="3"/>
        <v>KR</v>
      </c>
      <c r="T70" s="289" t="e">
        <f ca="1">IF(B70="","",IF(ISERROR(MATCH($J70,[1]SorP!$B$1:$B$6226,0)),"",INDIRECT("'SorP'!$A$"&amp;MATCH($S70&amp;$J70,[1]SorP!C:C,0))))</f>
        <v>#N/A</v>
      </c>
      <c r="U70" s="201"/>
      <c r="V70" s="296" t="e">
        <f>IF(C70="",NA(),IF(OR(C70="Smelter not listed",C70="Smelter not yet identified"),MATCH($B70&amp;$D70,'[1]Smelter Look-up'!$J:$J,0),MATCH($B70&amp;$C70,'[1]Smelter Look-up'!$J:$J,0)))</f>
        <v>#N/A</v>
      </c>
      <c r="X70" s="227">
        <f t="shared" si="4"/>
        <v>0</v>
      </c>
      <c r="AB70" s="228" t="str">
        <f t="shared" si="5"/>
        <v>GoldDo Sung Corporation</v>
      </c>
    </row>
    <row r="71" spans="1:28" s="227" customFormat="1" ht="20" customHeight="1">
      <c r="A71" s="289" t="s">
        <v>745</v>
      </c>
      <c r="B71" s="182" t="s">
        <v>1099</v>
      </c>
      <c r="C71" s="186" t="s">
        <v>814</v>
      </c>
      <c r="D71" s="230"/>
      <c r="E71" s="182" t="s">
        <v>2382</v>
      </c>
      <c r="F71" s="182" t="s">
        <v>745</v>
      </c>
      <c r="G71" s="182" t="s">
        <v>13177</v>
      </c>
      <c r="H71" s="293"/>
      <c r="I71" s="294" t="s">
        <v>1728</v>
      </c>
      <c r="J71" s="294" t="s">
        <v>1728</v>
      </c>
      <c r="K71" s="224"/>
      <c r="L71" s="224"/>
      <c r="M71" s="224"/>
      <c r="N71" s="224"/>
      <c r="O71" s="224"/>
      <c r="P71" s="295"/>
      <c r="Q71" s="225"/>
      <c r="R71" s="182" t="s">
        <v>814</v>
      </c>
      <c r="S71" s="289" t="str">
        <f t="shared" ca="1" si="3"/>
        <v>BO</v>
      </c>
      <c r="T71" s="289" t="e">
        <f ca="1">IF(B71="","",IF(ISERROR(MATCH($J71,[1]SorP!$B$1:$B$6226,0)),"",INDIRECT("'SorP'!$A$"&amp;MATCH($S71&amp;$J71,[1]SorP!C:C,0))))</f>
        <v>#N/A</v>
      </c>
      <c r="U71" s="201"/>
      <c r="V71" s="296" t="e">
        <f>IF(C71="",NA(),IF(OR(C71="Smelter not listed",C71="Smelter not yet identified"),MATCH($B71&amp;$D71,'[1]Smelter Look-up'!$J:$J,0),MATCH($B71&amp;$C71,'[1]Smelter Look-up'!$J:$J,0)))</f>
        <v>#N/A</v>
      </c>
      <c r="X71" s="227">
        <f t="shared" si="4"/>
        <v>0</v>
      </c>
      <c r="AB71" s="228" t="str">
        <f t="shared" si="5"/>
        <v>TinEM Vinto</v>
      </c>
    </row>
    <row r="72" spans="1:28" s="227" customFormat="1" ht="20" customHeight="1">
      <c r="A72" s="289" t="s">
        <v>747</v>
      </c>
      <c r="B72" s="182" t="s">
        <v>1099</v>
      </c>
      <c r="C72" s="186" t="s">
        <v>788</v>
      </c>
      <c r="D72" s="230"/>
      <c r="E72" s="182" t="s">
        <v>853</v>
      </c>
      <c r="F72" s="182" t="s">
        <v>747</v>
      </c>
      <c r="G72" s="182" t="s">
        <v>13177</v>
      </c>
      <c r="H72" s="293"/>
      <c r="I72" s="294" t="s">
        <v>1730</v>
      </c>
      <c r="J72" s="294" t="s">
        <v>9448</v>
      </c>
      <c r="K72" s="224"/>
      <c r="L72" s="224"/>
      <c r="M72" s="224"/>
      <c r="N72" s="224"/>
      <c r="O72" s="224"/>
      <c r="P72" s="295"/>
      <c r="Q72" s="225"/>
      <c r="R72" s="182" t="s">
        <v>788</v>
      </c>
      <c r="S72" s="289" t="str">
        <f t="shared" ca="1" si="3"/>
        <v>PL</v>
      </c>
      <c r="T72" s="289" t="e">
        <f ca="1">IF(B72="","",IF(ISERROR(MATCH($J72,[1]SorP!$B$1:$B$6226,0)),"",INDIRECT("'SorP'!$A$"&amp;MATCH($S72&amp;$J72,[1]SorP!C:C,0))))</f>
        <v>#N/A</v>
      </c>
      <c r="U72" s="201"/>
      <c r="V72" s="296" t="e">
        <f>IF(C72="",NA(),IF(OR(C72="Smelter not listed",C72="Smelter not yet identified"),MATCH($B72&amp;$D72,'[1]Smelter Look-up'!$J:$J,0),MATCH($B72&amp;$C72,'[1]Smelter Look-up'!$J:$J,0)))</f>
        <v>#N/A</v>
      </c>
      <c r="X72" s="227">
        <f t="shared" si="4"/>
        <v>0</v>
      </c>
      <c r="AB72" s="228" t="str">
        <f t="shared" si="5"/>
        <v>TinFenix Metals</v>
      </c>
    </row>
    <row r="73" spans="1:28" s="227" customFormat="1" ht="20" customHeight="1">
      <c r="A73" s="289" t="s">
        <v>2450</v>
      </c>
      <c r="B73" s="182" t="s">
        <v>1098</v>
      </c>
      <c r="C73" s="186" t="s">
        <v>2449</v>
      </c>
      <c r="D73" s="230"/>
      <c r="E73" s="182" t="s">
        <v>1080</v>
      </c>
      <c r="F73" s="182" t="s">
        <v>2450</v>
      </c>
      <c r="G73" s="182" t="s">
        <v>13177</v>
      </c>
      <c r="H73" s="293"/>
      <c r="I73" s="294" t="s">
        <v>2451</v>
      </c>
      <c r="J73" s="294" t="s">
        <v>12813</v>
      </c>
      <c r="K73" s="224"/>
      <c r="L73" s="224"/>
      <c r="M73" s="224"/>
      <c r="N73" s="224"/>
      <c r="O73" s="224"/>
      <c r="P73" s="295"/>
      <c r="Q73" s="225"/>
      <c r="R73" s="182" t="s">
        <v>13752</v>
      </c>
      <c r="S73" s="289" t="str">
        <f t="shared" ca="1" si="3"/>
        <v>KR</v>
      </c>
      <c r="T73" s="289" t="e">
        <f ca="1">IF(B73="","",IF(ISERROR(MATCH($J73,[1]SorP!$B$1:$B$6226,0)),"",INDIRECT("'SorP'!$A$"&amp;MATCH($S73&amp;$J73,[1]SorP!C:C,0))))</f>
        <v>#N/A</v>
      </c>
      <c r="U73" s="201"/>
      <c r="V73" s="296" t="e">
        <f>IF(C73="",NA(),IF(OR(C73="Smelter not listed",C73="Smelter not yet identified"),MATCH($B73&amp;$D73,'[1]Smelter Look-up'!$J:$J,0),MATCH($B73&amp;$C73,'[1]Smelter Look-up'!$J:$J,0)))</f>
        <v>#N/A</v>
      </c>
      <c r="X73" s="227">
        <f t="shared" si="4"/>
        <v>0</v>
      </c>
      <c r="AB73" s="228" t="str">
        <f t="shared" si="5"/>
        <v>GoldHeeSung Metal Ltd.</v>
      </c>
    </row>
    <row r="74" spans="1:28" s="227" customFormat="1" ht="20" customHeight="1">
      <c r="A74" s="289" t="s">
        <v>661</v>
      </c>
      <c r="B74" s="182" t="s">
        <v>1098</v>
      </c>
      <c r="C74" s="186" t="s">
        <v>14928</v>
      </c>
      <c r="D74" s="230"/>
      <c r="E74" s="182" t="s">
        <v>1070</v>
      </c>
      <c r="F74" s="182" t="s">
        <v>661</v>
      </c>
      <c r="G74" s="182" t="s">
        <v>13177</v>
      </c>
      <c r="H74" s="293"/>
      <c r="I74" s="294" t="s">
        <v>1556</v>
      </c>
      <c r="J74" s="294" t="s">
        <v>4195</v>
      </c>
      <c r="K74" s="224"/>
      <c r="L74" s="224"/>
      <c r="M74" s="224"/>
      <c r="N74" s="224"/>
      <c r="O74" s="224"/>
      <c r="P74" s="295"/>
      <c r="Q74" s="225"/>
      <c r="R74" s="182" t="s">
        <v>14928</v>
      </c>
      <c r="S74" s="289" t="str">
        <f t="shared" ca="1" si="3"/>
        <v>DE</v>
      </c>
      <c r="T74" s="289" t="e">
        <f ca="1">IF(B74="","",IF(ISERROR(MATCH($J74,[1]SorP!$B$1:$B$6226,0)),"",INDIRECT("'SorP'!$A$"&amp;MATCH($S74&amp;$J74,[1]SorP!C:C,0))))</f>
        <v>#N/A</v>
      </c>
      <c r="U74" s="201"/>
      <c r="V74" s="296" t="e">
        <f>IF(C74="",NA(),IF(OR(C74="Smelter not listed",C74="Smelter not yet identified"),MATCH($B74&amp;$D74,'[1]Smelter Look-up'!$J:$J,0),MATCH($B74&amp;$C74,'[1]Smelter Look-up'!$J:$J,0)))</f>
        <v>#N/A</v>
      </c>
      <c r="X74" s="227">
        <f t="shared" si="4"/>
        <v>0</v>
      </c>
      <c r="AB74" s="228" t="str">
        <f t="shared" si="5"/>
        <v>GoldHeraeus Germany GmbH Co. KG</v>
      </c>
    </row>
    <row r="75" spans="1:28" s="227" customFormat="1" ht="20" customHeight="1">
      <c r="A75" s="289" t="s">
        <v>751</v>
      </c>
      <c r="B75" s="182" t="s">
        <v>1099</v>
      </c>
      <c r="C75" s="186" t="s">
        <v>2180</v>
      </c>
      <c r="D75" s="230"/>
      <c r="E75" s="182" t="s">
        <v>1069</v>
      </c>
      <c r="F75" s="182" t="s">
        <v>751</v>
      </c>
      <c r="G75" s="182" t="s">
        <v>13177</v>
      </c>
      <c r="H75" s="293"/>
      <c r="I75" s="294" t="s">
        <v>1734</v>
      </c>
      <c r="J75" s="294" t="s">
        <v>13515</v>
      </c>
      <c r="K75" s="224"/>
      <c r="L75" s="224"/>
      <c r="M75" s="224"/>
      <c r="N75" s="224"/>
      <c r="O75" s="224"/>
      <c r="P75" s="295"/>
      <c r="Q75" s="225"/>
      <c r="R75" s="182" t="s">
        <v>1293</v>
      </c>
      <c r="S75" s="289" t="str">
        <f t="shared" ca="1" si="3"/>
        <v>CN</v>
      </c>
      <c r="T75" s="289" t="e">
        <f ca="1">IF(B75="","",IF(ISERROR(MATCH($J75,[1]SorP!$B$1:$B$6226,0)),"",INDIRECT("'SorP'!$A$"&amp;MATCH($S75&amp;$J75,[1]SorP!C:C,0))))</f>
        <v>#N/A</v>
      </c>
      <c r="U75" s="201"/>
      <c r="V75" s="296" t="e">
        <f>IF(C75="",NA(),IF(OR(C75="Smelter not listed",C75="Smelter not yet identified"),MATCH($B75&amp;$D75,'[1]Smelter Look-up'!$J:$J,0),MATCH($B75&amp;$C75,'[1]Smelter Look-up'!$J:$J,0)))</f>
        <v>#N/A</v>
      </c>
      <c r="X75" s="227">
        <f t="shared" si="4"/>
        <v>0</v>
      </c>
      <c r="AB75" s="228" t="str">
        <f t="shared" si="5"/>
        <v>TinChina Tin (Hechi)</v>
      </c>
    </row>
    <row r="76" spans="1:28" s="227" customFormat="1" ht="20" customHeight="1">
      <c r="A76" s="289" t="s">
        <v>684</v>
      </c>
      <c r="B76" s="182" t="s">
        <v>1098</v>
      </c>
      <c r="C76" s="186" t="s">
        <v>881</v>
      </c>
      <c r="D76" s="230"/>
      <c r="E76" s="182" t="s">
        <v>2384</v>
      </c>
      <c r="F76" s="182" t="s">
        <v>684</v>
      </c>
      <c r="G76" s="182" t="s">
        <v>13177</v>
      </c>
      <c r="H76" s="293"/>
      <c r="I76" s="294" t="s">
        <v>1582</v>
      </c>
      <c r="J76" s="294" t="s">
        <v>1583</v>
      </c>
      <c r="K76" s="224"/>
      <c r="L76" s="224"/>
      <c r="M76" s="224"/>
      <c r="N76" s="224"/>
      <c r="O76" s="224"/>
      <c r="P76" s="295"/>
      <c r="Q76" s="225"/>
      <c r="R76" s="182" t="s">
        <v>881</v>
      </c>
      <c r="S76" s="289" t="str">
        <f t="shared" ca="1" si="3"/>
        <v>US</v>
      </c>
      <c r="T76" s="289" t="e">
        <f ca="1">IF(B76="","",IF(ISERROR(MATCH($J76,[1]SorP!$B$1:$B$6226,0)),"",INDIRECT("'SorP'!$A$"&amp;MATCH($S76&amp;$J76,[1]SorP!C:C,0))))</f>
        <v>#N/A</v>
      </c>
      <c r="U76" s="201"/>
      <c r="V76" s="296" t="e">
        <f>IF(C76="",NA(),IF(OR(C76="Smelter not listed",C76="Smelter not yet identified"),MATCH($B76&amp;$D76,'[1]Smelter Look-up'!$J:$J,0),MATCH($B76&amp;$C76,'[1]Smelter Look-up'!$J:$J,0)))</f>
        <v>#N/A</v>
      </c>
      <c r="X76" s="227">
        <f t="shared" si="4"/>
        <v>0</v>
      </c>
      <c r="AB76" s="228" t="str">
        <f t="shared" si="5"/>
        <v>GoldMaterion</v>
      </c>
    </row>
    <row r="77" spans="1:28" s="227" customFormat="1" ht="20" customHeight="1">
      <c r="A77" s="289" t="s">
        <v>1740</v>
      </c>
      <c r="B77" s="182" t="s">
        <v>1099</v>
      </c>
      <c r="C77" s="186" t="s">
        <v>2104</v>
      </c>
      <c r="D77" s="230"/>
      <c r="E77" s="182" t="s">
        <v>2384</v>
      </c>
      <c r="F77" s="182" t="s">
        <v>1740</v>
      </c>
      <c r="G77" s="182" t="s">
        <v>13177</v>
      </c>
      <c r="H77" s="293"/>
      <c r="I77" s="294" t="s">
        <v>1741</v>
      </c>
      <c r="J77" s="294" t="s">
        <v>1601</v>
      </c>
      <c r="K77" s="224"/>
      <c r="L77" s="224"/>
      <c r="M77" s="224"/>
      <c r="N77" s="224"/>
      <c r="O77" s="224"/>
      <c r="P77" s="295"/>
      <c r="Q77" s="225"/>
      <c r="R77" s="182" t="s">
        <v>2104</v>
      </c>
      <c r="S77" s="289" t="str">
        <f t="shared" ca="1" si="3"/>
        <v>US</v>
      </c>
      <c r="T77" s="289" t="e">
        <f ca="1">IF(B77="","",IF(ISERROR(MATCH($J77,[1]SorP!$B$1:$B$6226,0)),"",INDIRECT("'SorP'!$A$"&amp;MATCH($S77&amp;$J77,[1]SorP!C:C,0))))</f>
        <v>#N/A</v>
      </c>
      <c r="U77" s="201"/>
      <c r="V77" s="296" t="e">
        <f>IF(C77="",NA(),IF(OR(C77="Smelter not listed",C77="Smelter not yet identified"),MATCH($B77&amp;$D77,'[1]Smelter Look-up'!$J:$J,0),MATCH($B77&amp;$C77,'[1]Smelter Look-up'!$J:$J,0)))</f>
        <v>#N/A</v>
      </c>
      <c r="X77" s="227">
        <f t="shared" si="4"/>
        <v>0</v>
      </c>
      <c r="AB77" s="228" t="str">
        <f t="shared" si="5"/>
        <v>TinMetallic Resources, Inc.</v>
      </c>
    </row>
    <row r="78" spans="1:28" s="227" customFormat="1" ht="20" customHeight="1">
      <c r="A78" s="289" t="s">
        <v>757</v>
      </c>
      <c r="B78" s="182" t="s">
        <v>1099</v>
      </c>
      <c r="C78" s="186" t="s">
        <v>756</v>
      </c>
      <c r="D78" s="230"/>
      <c r="E78" s="182" t="s">
        <v>859</v>
      </c>
      <c r="F78" s="182" t="s">
        <v>757</v>
      </c>
      <c r="G78" s="182" t="s">
        <v>13177</v>
      </c>
      <c r="H78" s="293"/>
      <c r="I78" s="294" t="s">
        <v>2292</v>
      </c>
      <c r="J78" s="294" t="s">
        <v>10972</v>
      </c>
      <c r="K78" s="224"/>
      <c r="L78" s="224"/>
      <c r="M78" s="224"/>
      <c r="N78" s="224"/>
      <c r="O78" s="224"/>
      <c r="P78" s="295"/>
      <c r="Q78" s="225"/>
      <c r="R78" s="182" t="s">
        <v>756</v>
      </c>
      <c r="S78" s="289" t="str">
        <f t="shared" ca="1" si="3"/>
        <v>TH</v>
      </c>
      <c r="T78" s="289" t="e">
        <f ca="1">IF(B78="","",IF(ISERROR(MATCH($J78,[1]SorP!$B$1:$B$6226,0)),"",INDIRECT("'SorP'!$A$"&amp;MATCH($S78&amp;$J78,[1]SorP!C:C,0))))</f>
        <v>#N/A</v>
      </c>
      <c r="U78" s="201"/>
      <c r="V78" s="296" t="e">
        <f>IF(C78="",NA(),IF(OR(C78="Smelter not listed",C78="Smelter not yet identified"),MATCH($B78&amp;$D78,'[1]Smelter Look-up'!$J:$J,0),MATCH($B78&amp;$C78,'[1]Smelter Look-up'!$J:$J,0)))</f>
        <v>#N/A</v>
      </c>
      <c r="X78" s="227">
        <f t="shared" si="4"/>
        <v>0</v>
      </c>
      <c r="AB78" s="228" t="str">
        <f t="shared" si="5"/>
        <v>TinO.M. Manufacturing (Thailand) Co., Ltd.</v>
      </c>
    </row>
    <row r="79" spans="1:28" s="227" customFormat="1" ht="20" customHeight="1">
      <c r="A79" s="289" t="s">
        <v>697</v>
      </c>
      <c r="B79" s="182" t="s">
        <v>1098</v>
      </c>
      <c r="C79" s="186" t="s">
        <v>2110</v>
      </c>
      <c r="D79" s="230"/>
      <c r="E79" s="182" t="s">
        <v>1077</v>
      </c>
      <c r="F79" s="182" t="s">
        <v>697</v>
      </c>
      <c r="G79" s="182" t="s">
        <v>13177</v>
      </c>
      <c r="H79" s="293"/>
      <c r="I79" s="294" t="s">
        <v>1602</v>
      </c>
      <c r="J79" s="294" t="s">
        <v>1603</v>
      </c>
      <c r="K79" s="224"/>
      <c r="L79" s="224"/>
      <c r="M79" s="224"/>
      <c r="N79" s="224"/>
      <c r="O79" s="224"/>
      <c r="P79" s="295"/>
      <c r="Q79" s="225"/>
      <c r="R79" s="182" t="s">
        <v>2110</v>
      </c>
      <c r="S79" s="289" t="str">
        <f t="shared" ca="1" si="3"/>
        <v>JP</v>
      </c>
      <c r="T79" s="289" t="e">
        <f ca="1">IF(B79="","",IF(ISERROR(MATCH($J79,[1]SorP!$B$1:$B$6226,0)),"",INDIRECT("'SorP'!$A$"&amp;MATCH($S79&amp;$J79,[1]SorP!C:C,0))))</f>
        <v>#N/A</v>
      </c>
      <c r="U79" s="201"/>
      <c r="V79" s="296" t="e">
        <f>IF(C79="",NA(),IF(OR(C79="Smelter not listed",C79="Smelter not yet identified"),MATCH($B79&amp;$D79,'[1]Smelter Look-up'!$J:$J,0),MATCH($B79&amp;$C79,'[1]Smelter Look-up'!$J:$J,0)))</f>
        <v>#N/A</v>
      </c>
      <c r="X79" s="227">
        <f t="shared" si="4"/>
        <v>0</v>
      </c>
      <c r="AB79" s="228" t="str">
        <f t="shared" si="5"/>
        <v>GoldOhura Precious Metal Industry Co., Ltd.</v>
      </c>
    </row>
    <row r="80" spans="1:28" s="227" customFormat="1" ht="20" customHeight="1">
      <c r="A80" s="289" t="s">
        <v>758</v>
      </c>
      <c r="B80" s="182" t="s">
        <v>1099</v>
      </c>
      <c r="C80" s="186" t="s">
        <v>2093</v>
      </c>
      <c r="D80" s="230"/>
      <c r="E80" s="182" t="s">
        <v>2382</v>
      </c>
      <c r="F80" s="182" t="s">
        <v>758</v>
      </c>
      <c r="G80" s="182" t="s">
        <v>13177</v>
      </c>
      <c r="H80" s="293"/>
      <c r="I80" s="294" t="s">
        <v>1728</v>
      </c>
      <c r="J80" s="294" t="s">
        <v>1728</v>
      </c>
      <c r="K80" s="224"/>
      <c r="L80" s="224"/>
      <c r="M80" s="224"/>
      <c r="N80" s="224"/>
      <c r="O80" s="224"/>
      <c r="P80" s="295"/>
      <c r="Q80" s="225"/>
      <c r="R80" s="182" t="s">
        <v>13715</v>
      </c>
      <c r="S80" s="289" t="str">
        <f t="shared" ca="1" si="3"/>
        <v>BO</v>
      </c>
      <c r="T80" s="289" t="e">
        <f ca="1">IF(B80="","",IF(ISERROR(MATCH($J80,[1]SorP!$B$1:$B$6226,0)),"",INDIRECT("'SorP'!$A$"&amp;MATCH($S80&amp;$J80,[1]SorP!C:C,0))))</f>
        <v>#N/A</v>
      </c>
      <c r="U80" s="201"/>
      <c r="V80" s="296" t="e">
        <f>IF(C80="",NA(),IF(OR(C80="Smelter not listed",C80="Smelter not yet identified"),MATCH($B80&amp;$D80,'[1]Smelter Look-up'!$J:$J,0),MATCH($B80&amp;$C80,'[1]Smelter Look-up'!$J:$J,0)))</f>
        <v>#N/A</v>
      </c>
      <c r="X80" s="227">
        <f t="shared" si="4"/>
        <v>0</v>
      </c>
      <c r="AB80" s="228" t="str">
        <f t="shared" si="5"/>
        <v>TinOMSA</v>
      </c>
    </row>
    <row r="81" spans="1:28" s="227" customFormat="1" ht="20" customHeight="1">
      <c r="A81" s="289" t="s">
        <v>720</v>
      </c>
      <c r="B81" s="182" t="s">
        <v>1098</v>
      </c>
      <c r="C81" s="186" t="s">
        <v>792</v>
      </c>
      <c r="D81" s="230"/>
      <c r="E81" s="182" t="s">
        <v>2384</v>
      </c>
      <c r="F81" s="182" t="s">
        <v>720</v>
      </c>
      <c r="G81" s="182" t="s">
        <v>13177</v>
      </c>
      <c r="H81" s="293"/>
      <c r="I81" s="294" t="s">
        <v>1643</v>
      </c>
      <c r="J81" s="294" t="s">
        <v>1583</v>
      </c>
      <c r="K81" s="224"/>
      <c r="L81" s="224"/>
      <c r="M81" s="224"/>
      <c r="N81" s="224"/>
      <c r="O81" s="224"/>
      <c r="P81" s="295"/>
      <c r="Q81" s="225"/>
      <c r="R81" s="182" t="s">
        <v>792</v>
      </c>
      <c r="S81" s="289" t="str">
        <f t="shared" ca="1" si="3"/>
        <v>US</v>
      </c>
      <c r="T81" s="289" t="e">
        <f ca="1">IF(B81="","",IF(ISERROR(MATCH($J81,[1]SorP!$B$1:$B$6226,0)),"",INDIRECT("'SorP'!$A$"&amp;MATCH($S81&amp;$J81,[1]SorP!C:C,0))))</f>
        <v>#N/A</v>
      </c>
      <c r="U81" s="201"/>
      <c r="V81" s="296" t="e">
        <f>IF(C81="",NA(),IF(OR(C81="Smelter not listed",C81="Smelter not yet identified"),MATCH($B81&amp;$D81,'[1]Smelter Look-up'!$J:$J,0),MATCH($B81&amp;$C81,'[1]Smelter Look-up'!$J:$J,0)))</f>
        <v>#N/A</v>
      </c>
      <c r="X81" s="227">
        <f t="shared" si="4"/>
        <v>0</v>
      </c>
      <c r="AB81" s="228" t="str">
        <f t="shared" si="5"/>
        <v>GoldUnited Precious Metal Refining, Inc.</v>
      </c>
    </row>
    <row r="82" spans="1:28" s="227" customFormat="1" ht="20" customHeight="1">
      <c r="A82" s="289" t="s">
        <v>723</v>
      </c>
      <c r="B82" s="182" t="s">
        <v>1098</v>
      </c>
      <c r="C82" s="186" t="s">
        <v>15608</v>
      </c>
      <c r="D82" s="230"/>
      <c r="E82" s="182" t="s">
        <v>1077</v>
      </c>
      <c r="F82" s="182" t="s">
        <v>723</v>
      </c>
      <c r="G82" s="182" t="s">
        <v>13177</v>
      </c>
      <c r="H82" s="293"/>
      <c r="I82" s="294" t="s">
        <v>12886</v>
      </c>
      <c r="J82" s="294" t="s">
        <v>6574</v>
      </c>
      <c r="K82" s="224"/>
      <c r="L82" s="224"/>
      <c r="M82" s="224"/>
      <c r="N82" s="224"/>
      <c r="O82" s="224"/>
      <c r="P82" s="295"/>
      <c r="Q82" s="225"/>
      <c r="R82" s="182" t="s">
        <v>12873</v>
      </c>
      <c r="S82" s="289" t="str">
        <f t="shared" ca="1" si="3"/>
        <v>JP</v>
      </c>
      <c r="T82" s="289" t="e">
        <f ca="1">IF(B82="","",IF(ISERROR(MATCH($J82,[1]SorP!$B$1:$B$6226,0)),"",INDIRECT("'SorP'!$A$"&amp;MATCH($S82&amp;$J82,[1]SorP!C:C,0))))</f>
        <v>#N/A</v>
      </c>
      <c r="U82" s="201"/>
      <c r="V82" s="296" t="e">
        <f>IF(C82="",NA(),IF(OR(C82="Smelter not listed",C82="Smelter not yet identified"),MATCH($B82&amp;$D82,'[1]Smelter Look-up'!$J:$J,0),MATCH($B82&amp;$C82,'[1]Smelter Look-up'!$J:$J,0)))</f>
        <v>#N/A</v>
      </c>
      <c r="X82" s="227">
        <f t="shared" si="4"/>
        <v>0</v>
      </c>
      <c r="AB82" s="228" t="str">
        <f t="shared" si="5"/>
        <v>GoldKochi daiicihi Yamaminami plant</v>
      </c>
    </row>
    <row r="83" spans="1:28" s="227" customFormat="1" ht="20" customHeight="1">
      <c r="A83" s="289" t="s">
        <v>724</v>
      </c>
      <c r="B83" s="182" t="s">
        <v>1098</v>
      </c>
      <c r="C83" s="186" t="s">
        <v>2119</v>
      </c>
      <c r="D83" s="230"/>
      <c r="E83" s="182" t="s">
        <v>1077</v>
      </c>
      <c r="F83" s="182" t="s">
        <v>724</v>
      </c>
      <c r="G83" s="182" t="s">
        <v>13177</v>
      </c>
      <c r="H83" s="293"/>
      <c r="I83" s="294" t="s">
        <v>1651</v>
      </c>
      <c r="J83" s="294" t="s">
        <v>1630</v>
      </c>
      <c r="K83" s="224"/>
      <c r="L83" s="224"/>
      <c r="M83" s="224"/>
      <c r="N83" s="224"/>
      <c r="O83" s="224"/>
      <c r="P83" s="295"/>
      <c r="Q83" s="225"/>
      <c r="R83" s="182" t="s">
        <v>2119</v>
      </c>
      <c r="S83" s="289" t="str">
        <f t="shared" ca="1" si="3"/>
        <v>JP</v>
      </c>
      <c r="T83" s="289" t="e">
        <f ca="1">IF(B83="","",IF(ISERROR(MATCH($J83,[1]SorP!$B$1:$B$6226,0)),"",INDIRECT("'SorP'!$A$"&amp;MATCH($S83&amp;$J83,[1]SorP!C:C,0))))</f>
        <v>#N/A</v>
      </c>
      <c r="U83" s="201"/>
      <c r="V83" s="296" t="e">
        <f>IF(C83="",NA(),IF(OR(C83="Smelter not listed",C83="Smelter not yet identified"),MATCH($B83&amp;$D83,'[1]Smelter Look-up'!$J:$J,0),MATCH($B83&amp;$C83,'[1]Smelter Look-up'!$J:$J,0)))</f>
        <v>#N/A</v>
      </c>
      <c r="X83" s="227">
        <f t="shared" si="4"/>
        <v>0</v>
      </c>
      <c r="AB83" s="228" t="str">
        <f t="shared" si="5"/>
        <v>GoldYokohama Metal Co., Ltd.</v>
      </c>
    </row>
    <row r="84" spans="1:28" s="227" customFormat="1" ht="20" customHeight="1">
      <c r="A84" s="289" t="s">
        <v>131</v>
      </c>
      <c r="B84" s="182" t="s">
        <v>1099</v>
      </c>
      <c r="C84" s="186" t="s">
        <v>2121</v>
      </c>
      <c r="D84" s="230"/>
      <c r="E84" s="182" t="s">
        <v>1065</v>
      </c>
      <c r="F84" s="182" t="s">
        <v>131</v>
      </c>
      <c r="G84" s="182" t="s">
        <v>13177</v>
      </c>
      <c r="H84" s="293"/>
      <c r="I84" s="294" t="s">
        <v>1683</v>
      </c>
      <c r="J84" s="294" t="s">
        <v>1515</v>
      </c>
      <c r="K84" s="224"/>
      <c r="L84" s="224"/>
      <c r="M84" s="224"/>
      <c r="N84" s="224"/>
      <c r="O84" s="224"/>
      <c r="P84" s="295"/>
      <c r="Q84" s="225"/>
      <c r="R84" s="182" t="s">
        <v>2121</v>
      </c>
      <c r="S84" s="289" t="str">
        <f t="shared" ca="1" si="3"/>
        <v>BR</v>
      </c>
      <c r="T84" s="289" t="e">
        <f ca="1">IF(B84="","",IF(ISERROR(MATCH($J84,[1]SorP!$B$1:$B$6226,0)),"",INDIRECT("'SorP'!$A$"&amp;MATCH($S84&amp;$J84,[1]SorP!C:C,0))))</f>
        <v>#N/A</v>
      </c>
      <c r="U84" s="201"/>
      <c r="V84" s="296" t="e">
        <f>IF(C84="",NA(),IF(OR(C84="Smelter not listed",C84="Smelter not yet identified"),MATCH($B84&amp;$D84,'[1]Smelter Look-up'!$J:$J,0),MATCH($B84&amp;$C84,'[1]Smelter Look-up'!$J:$J,0)))</f>
        <v>#N/A</v>
      </c>
      <c r="X84" s="227">
        <f t="shared" si="4"/>
        <v>0</v>
      </c>
      <c r="AB84" s="228" t="str">
        <f t="shared" si="5"/>
        <v>TinMagnu's Minerais Metais e Ligas Ltda.</v>
      </c>
    </row>
    <row r="85" spans="1:28" s="227" customFormat="1" ht="20" customHeight="1">
      <c r="A85" s="289" t="s">
        <v>1368</v>
      </c>
      <c r="B85" s="182" t="s">
        <v>1099</v>
      </c>
      <c r="C85" s="186" t="s">
        <v>1367</v>
      </c>
      <c r="D85" s="230"/>
      <c r="E85" s="182" t="s">
        <v>1074</v>
      </c>
      <c r="F85" s="182" t="s">
        <v>1368</v>
      </c>
      <c r="G85" s="182" t="s">
        <v>13177</v>
      </c>
      <c r="H85" s="293"/>
      <c r="I85" s="294" t="s">
        <v>1726</v>
      </c>
      <c r="J85" s="294" t="s">
        <v>12799</v>
      </c>
      <c r="K85" s="224"/>
      <c r="L85" s="224"/>
      <c r="M85" s="224"/>
      <c r="N85" s="224"/>
      <c r="O85" s="224"/>
      <c r="P85" s="295"/>
      <c r="Q85" s="225"/>
      <c r="R85" s="182" t="s">
        <v>1367</v>
      </c>
      <c r="S85" s="289" t="str">
        <f t="shared" ca="1" si="3"/>
        <v>ID</v>
      </c>
      <c r="T85" s="289" t="e">
        <f ca="1">IF(B85="","",IF(ISERROR(MATCH($J85,[1]SorP!$B$1:$B$6226,0)),"",INDIRECT("'SorP'!$A$"&amp;MATCH($S85&amp;$J85,[1]SorP!C:C,0))))</f>
        <v>#N/A</v>
      </c>
      <c r="U85" s="201"/>
      <c r="V85" s="296" t="e">
        <f>IF(C85="",NA(),IF(OR(C85="Smelter not listed",C85="Smelter not yet identified"),MATCH($B85&amp;$D85,'[1]Smelter Look-up'!$J:$J,0),MATCH($B85&amp;$C85,'[1]Smelter Look-up'!$J:$J,0)))</f>
        <v>#N/A</v>
      </c>
      <c r="X85" s="227">
        <f t="shared" si="4"/>
        <v>0</v>
      </c>
      <c r="AB85" s="228" t="str">
        <f t="shared" si="5"/>
        <v>TinPT ATD Makmur Mandiri Jaya</v>
      </c>
    </row>
    <row r="86" spans="1:28" s="227" customFormat="1" ht="20" customHeight="1">
      <c r="A86" s="289" t="s">
        <v>1366</v>
      </c>
      <c r="B86" s="182" t="s">
        <v>1099</v>
      </c>
      <c r="C86" s="186" t="s">
        <v>1365</v>
      </c>
      <c r="D86" s="230"/>
      <c r="E86" s="182" t="s">
        <v>852</v>
      </c>
      <c r="F86" s="182" t="s">
        <v>1366</v>
      </c>
      <c r="G86" s="182" t="s">
        <v>13177</v>
      </c>
      <c r="H86" s="293"/>
      <c r="I86" s="294" t="s">
        <v>12887</v>
      </c>
      <c r="J86" s="294" t="s">
        <v>9398</v>
      </c>
      <c r="K86" s="224"/>
      <c r="L86" s="224"/>
      <c r="M86" s="224"/>
      <c r="N86" s="224"/>
      <c r="O86" s="224"/>
      <c r="P86" s="295"/>
      <c r="Q86" s="225"/>
      <c r="R86" s="182" t="s">
        <v>1365</v>
      </c>
      <c r="S86" s="289" t="str">
        <f t="shared" ca="1" si="3"/>
        <v>PH</v>
      </c>
      <c r="T86" s="289" t="e">
        <f ca="1">IF(B86="","",IF(ISERROR(MATCH($J86,[1]SorP!$B$1:$B$6226,0)),"",INDIRECT("'SorP'!$A$"&amp;MATCH($S86&amp;$J86,[1]SorP!C:C,0))))</f>
        <v>#N/A</v>
      </c>
      <c r="U86" s="201"/>
      <c r="V86" s="296" t="e">
        <f>IF(C86="",NA(),IF(OR(C86="Smelter not listed",C86="Smelter not yet identified"),MATCH($B86&amp;$D86,'[1]Smelter Look-up'!$J:$J,0),MATCH($B86&amp;$C86,'[1]Smelter Look-up'!$J:$J,0)))</f>
        <v>#N/A</v>
      </c>
      <c r="X86" s="227">
        <f t="shared" si="4"/>
        <v>0</v>
      </c>
      <c r="AB86" s="228" t="str">
        <f t="shared" si="5"/>
        <v>TinO.M. Manufacturing Philippines, Inc.</v>
      </c>
    </row>
    <row r="87" spans="1:28" s="227" customFormat="1" ht="20" customHeight="1">
      <c r="A87" s="289" t="s">
        <v>2268</v>
      </c>
      <c r="B87" s="182" t="s">
        <v>1098</v>
      </c>
      <c r="C87" s="186" t="s">
        <v>2267</v>
      </c>
      <c r="D87" s="230"/>
      <c r="E87" s="182" t="s">
        <v>1085</v>
      </c>
      <c r="F87" s="182" t="s">
        <v>2268</v>
      </c>
      <c r="G87" s="182" t="s">
        <v>13177</v>
      </c>
      <c r="H87" s="293"/>
      <c r="I87" s="294" t="s">
        <v>2301</v>
      </c>
      <c r="J87" s="294" t="s">
        <v>8844</v>
      </c>
      <c r="K87" s="224"/>
      <c r="L87" s="224"/>
      <c r="M87" s="224"/>
      <c r="N87" s="224"/>
      <c r="O87" s="224"/>
      <c r="P87" s="295"/>
      <c r="Q87" s="225"/>
      <c r="R87" s="182" t="s">
        <v>13704</v>
      </c>
      <c r="S87" s="289" t="str">
        <f t="shared" ca="1" si="3"/>
        <v>NL</v>
      </c>
      <c r="T87" s="289" t="e">
        <f ca="1">IF(B87="","",IF(ISERROR(MATCH($J87,[1]SorP!$B$1:$B$6226,0)),"",INDIRECT("'SorP'!$A$"&amp;MATCH($S87&amp;$J87,[1]SorP!C:C,0))))</f>
        <v>#N/A</v>
      </c>
      <c r="U87" s="201"/>
      <c r="V87" s="296" t="e">
        <f>IF(C87="",NA(),IF(OR(C87="Smelter not listed",C87="Smelter not yet identified"),MATCH($B87&amp;$D87,'[1]Smelter Look-up'!$J:$J,0),MATCH($B87&amp;$C87,'[1]Smelter Look-up'!$J:$J,0)))</f>
        <v>#N/A</v>
      </c>
      <c r="X87" s="227">
        <f t="shared" si="4"/>
        <v>0</v>
      </c>
      <c r="AB87" s="228" t="str">
        <f t="shared" si="5"/>
        <v>GoldRemondis Argentia B.V.</v>
      </c>
    </row>
    <row r="88" spans="1:28" s="227" customFormat="1" ht="20" customHeight="1">
      <c r="A88" s="289" t="s">
        <v>1678</v>
      </c>
      <c r="B88" s="182" t="s">
        <v>1098</v>
      </c>
      <c r="C88" s="186" t="s">
        <v>2254</v>
      </c>
      <c r="D88" s="230"/>
      <c r="E88" s="182" t="s">
        <v>1080</v>
      </c>
      <c r="F88" s="182" t="s">
        <v>1678</v>
      </c>
      <c r="G88" s="182" t="s">
        <v>13177</v>
      </c>
      <c r="H88" s="293"/>
      <c r="I88" s="294" t="s">
        <v>15609</v>
      </c>
      <c r="J88" s="294" t="s">
        <v>12824</v>
      </c>
      <c r="K88" s="224"/>
      <c r="L88" s="224"/>
      <c r="M88" s="224"/>
      <c r="N88" s="224"/>
      <c r="O88" s="224"/>
      <c r="P88" s="295"/>
      <c r="Q88" s="225"/>
      <c r="R88" s="182" t="s">
        <v>2254</v>
      </c>
      <c r="S88" s="289" t="str">
        <f t="shared" ca="1" si="3"/>
        <v>KR</v>
      </c>
      <c r="T88" s="289" t="e">
        <f ca="1">IF(B88="","",IF(ISERROR(MATCH($J88,[1]SorP!$B$1:$B$6226,0)),"",INDIRECT("'SorP'!$A$"&amp;MATCH($S88&amp;$J88,[1]SorP!C:C,0))))</f>
        <v>#N/A</v>
      </c>
      <c r="U88" s="201"/>
      <c r="V88" s="296" t="e">
        <f>IF(C88="",NA(),IF(OR(C88="Smelter not listed",C88="Smelter not yet identified"),MATCH($B88&amp;$D88,'[1]Smelter Look-up'!$J:$J,0),MATCH($B88&amp;$C88,'[1]Smelter Look-up'!$J:$J,0)))</f>
        <v>#N/A</v>
      </c>
      <c r="X88" s="227">
        <f t="shared" si="4"/>
        <v>0</v>
      </c>
      <c r="AB88" s="228" t="str">
        <f t="shared" si="5"/>
        <v>GoldKorea Zinc Co., Ltd.</v>
      </c>
    </row>
    <row r="89" spans="1:28" s="227" customFormat="1" ht="20" customHeight="1">
      <c r="A89" s="289" t="s">
        <v>1771</v>
      </c>
      <c r="B89" s="182" t="s">
        <v>1099</v>
      </c>
      <c r="C89" s="186" t="s">
        <v>2479</v>
      </c>
      <c r="D89" s="230"/>
      <c r="E89" s="182" t="s">
        <v>1065</v>
      </c>
      <c r="F89" s="182" t="s">
        <v>1771</v>
      </c>
      <c r="G89" s="182" t="s">
        <v>13177</v>
      </c>
      <c r="H89" s="293"/>
      <c r="I89" s="294" t="s">
        <v>1683</v>
      </c>
      <c r="J89" s="294" t="s">
        <v>1717</v>
      </c>
      <c r="K89" s="224"/>
      <c r="L89" s="224"/>
      <c r="M89" s="224"/>
      <c r="N89" s="224"/>
      <c r="O89" s="224"/>
      <c r="P89" s="295"/>
      <c r="Q89" s="225"/>
      <c r="R89" s="182" t="s">
        <v>12381</v>
      </c>
      <c r="S89" s="289" t="str">
        <f t="shared" ca="1" si="3"/>
        <v>BR</v>
      </c>
      <c r="T89" s="289" t="e">
        <f ca="1">IF(B89="","",IF(ISERROR(MATCH($J89,[1]SorP!$B$1:$B$6226,0)),"",INDIRECT("'SorP'!$A$"&amp;MATCH($S89&amp;$J89,[1]SorP!C:C,0))))</f>
        <v>#N/A</v>
      </c>
      <c r="U89" s="201"/>
      <c r="V89" s="296" t="e">
        <f>IF(C89="",NA(),IF(OR(C89="Smelter not listed",C89="Smelter not yet identified"),MATCH($B89&amp;$D89,'[1]Smelter Look-up'!$J:$J,0),MATCH($B89&amp;$C89,'[1]Smelter Look-up'!$J:$J,0)))</f>
        <v>#N/A</v>
      </c>
      <c r="X89" s="227">
        <f t="shared" si="4"/>
        <v>0</v>
      </c>
      <c r="AB89" s="228" t="str">
        <f t="shared" si="5"/>
        <v>TinResind Ind e Com Ltda.</v>
      </c>
    </row>
    <row r="90" spans="1:28" s="227" customFormat="1" ht="20" customHeight="1">
      <c r="A90" s="289" t="s">
        <v>1774</v>
      </c>
      <c r="B90" s="182" t="s">
        <v>1099</v>
      </c>
      <c r="C90" s="186" t="s">
        <v>15342</v>
      </c>
      <c r="D90" s="230"/>
      <c r="E90" s="182" t="s">
        <v>1071</v>
      </c>
      <c r="F90" s="182" t="s">
        <v>1774</v>
      </c>
      <c r="G90" s="182" t="s">
        <v>13177</v>
      </c>
      <c r="H90" s="293"/>
      <c r="I90" s="294" t="s">
        <v>1775</v>
      </c>
      <c r="J90" s="294" t="s">
        <v>12359</v>
      </c>
      <c r="K90" s="224"/>
      <c r="L90" s="224"/>
      <c r="M90" s="224"/>
      <c r="N90" s="224"/>
      <c r="O90" s="224"/>
      <c r="P90" s="295"/>
      <c r="Q90" s="225"/>
      <c r="R90" s="182" t="s">
        <v>15342</v>
      </c>
      <c r="S90" s="289" t="str">
        <f t="shared" ca="1" si="3"/>
        <v>ES</v>
      </c>
      <c r="T90" s="289" t="e">
        <f ca="1">IF(B90="","",IF(ISERROR(MATCH($J90,[1]SorP!$B$1:$B$6226,0)),"",INDIRECT("'SorP'!$A$"&amp;MATCH($S90&amp;$J90,[1]SorP!C:C,0))))</f>
        <v>#N/A</v>
      </c>
      <c r="U90" s="201"/>
      <c r="V90" s="296" t="e">
        <f>IF(C90="",NA(),IF(OR(C90="Smelter not listed",C90="Smelter not yet identified"),MATCH($B90&amp;$D90,'[1]Smelter Look-up'!$J:$J,0),MATCH($B90&amp;$C90,'[1]Smelter Look-up'!$J:$J,0)))</f>
        <v>#N/A</v>
      </c>
      <c r="X90" s="227">
        <f t="shared" si="4"/>
        <v>0</v>
      </c>
      <c r="AB90" s="228" t="str">
        <f t="shared" si="5"/>
        <v>TinAurubis Berango</v>
      </c>
    </row>
    <row r="91" spans="1:28" s="227" customFormat="1" ht="20" customHeight="1">
      <c r="A91" s="289" t="s">
        <v>2404</v>
      </c>
      <c r="B91" s="182" t="s">
        <v>1098</v>
      </c>
      <c r="C91" s="186" t="s">
        <v>12872</v>
      </c>
      <c r="D91" s="230"/>
      <c r="E91" s="182" t="s">
        <v>1080</v>
      </c>
      <c r="F91" s="182" t="s">
        <v>2404</v>
      </c>
      <c r="G91" s="182" t="s">
        <v>13177</v>
      </c>
      <c r="H91" s="293"/>
      <c r="I91" s="294" t="s">
        <v>12885</v>
      </c>
      <c r="J91" s="294" t="s">
        <v>12821</v>
      </c>
      <c r="K91" s="224"/>
      <c r="L91" s="224"/>
      <c r="M91" s="224"/>
      <c r="N91" s="224"/>
      <c r="O91" s="224"/>
      <c r="P91" s="295"/>
      <c r="Q91" s="225"/>
      <c r="R91" s="182" t="s">
        <v>12872</v>
      </c>
      <c r="S91" s="289" t="str">
        <f t="shared" ca="1" si="3"/>
        <v>KR</v>
      </c>
      <c r="T91" s="289" t="e">
        <f ca="1">IF(B91="","",IF(ISERROR(MATCH($J91,[1]SorP!$B$1:$B$6226,0)),"",INDIRECT("'SorP'!$A$"&amp;MATCH($S91&amp;$J91,[1]SorP!C:C,0))))</f>
        <v>#N/A</v>
      </c>
      <c r="U91" s="201"/>
      <c r="V91" s="296" t="e">
        <f>IF(C91="",NA(),IF(OR(C91="Smelter not listed",C91="Smelter not yet identified"),MATCH($B91&amp;$D91,'[1]Smelter Look-up'!$J:$J,0),MATCH($B91&amp;$C91,'[1]Smelter Look-up'!$J:$J,0)))</f>
        <v>#N/A</v>
      </c>
      <c r="X91" s="227">
        <f t="shared" si="4"/>
        <v>0</v>
      </c>
      <c r="AB91" s="228" t="str">
        <f t="shared" si="5"/>
        <v>GoldSungEel HiMetal Co., Ltd.</v>
      </c>
    </row>
    <row r="92" spans="1:28" s="227" customFormat="1" ht="20" customHeight="1">
      <c r="A92" s="289" t="s">
        <v>2466</v>
      </c>
      <c r="B92" s="182" t="s">
        <v>1098</v>
      </c>
      <c r="C92" s="186" t="s">
        <v>2465</v>
      </c>
      <c r="D92" s="230"/>
      <c r="E92" s="182" t="s">
        <v>1068</v>
      </c>
      <c r="F92" s="182" t="s">
        <v>2466</v>
      </c>
      <c r="G92" s="182" t="s">
        <v>13177</v>
      </c>
      <c r="H92" s="293"/>
      <c r="I92" s="294" t="s">
        <v>2467</v>
      </c>
      <c r="J92" s="294" t="s">
        <v>2468</v>
      </c>
      <c r="K92" s="224"/>
      <c r="L92" s="224"/>
      <c r="M92" s="224"/>
      <c r="N92" s="224"/>
      <c r="O92" s="224"/>
      <c r="P92" s="295"/>
      <c r="Q92" s="225"/>
      <c r="R92" s="182" t="s">
        <v>2465</v>
      </c>
      <c r="S92" s="289" t="str">
        <f t="shared" ca="1" si="3"/>
        <v>CL</v>
      </c>
      <c r="T92" s="289" t="e">
        <f ca="1">IF(B92="","",IF(ISERROR(MATCH($J92,[1]SorP!$B$1:$B$6226,0)),"",INDIRECT("'SorP'!$A$"&amp;MATCH($S92&amp;$J92,[1]SorP!C:C,0))))</f>
        <v>#N/A</v>
      </c>
      <c r="U92" s="201"/>
      <c r="V92" s="296" t="e">
        <f>IF(C92="",NA(),IF(OR(C92="Smelter not listed",C92="Smelter not yet identified"),MATCH($B92&amp;$D92,'[1]Smelter Look-up'!$J:$J,0),MATCH($B92&amp;$C92,'[1]Smelter Look-up'!$J:$J,0)))</f>
        <v>#N/A</v>
      </c>
      <c r="X92" s="227">
        <f t="shared" si="4"/>
        <v>0</v>
      </c>
      <c r="AB92" s="228" t="str">
        <f t="shared" si="5"/>
        <v>GoldPlanta Recuperadora de Metales SpA</v>
      </c>
    </row>
    <row r="93" spans="1:28" s="227" customFormat="1" ht="20" customHeight="1">
      <c r="A93" s="289" t="s">
        <v>2481</v>
      </c>
      <c r="B93" s="182" t="s">
        <v>1099</v>
      </c>
      <c r="C93" s="186" t="s">
        <v>2480</v>
      </c>
      <c r="D93" s="230"/>
      <c r="E93" s="182" t="s">
        <v>1069</v>
      </c>
      <c r="F93" s="182" t="s">
        <v>2481</v>
      </c>
      <c r="G93" s="182" t="s">
        <v>13177</v>
      </c>
      <c r="H93" s="293"/>
      <c r="I93" s="294" t="s">
        <v>1781</v>
      </c>
      <c r="J93" s="294" t="s">
        <v>13536</v>
      </c>
      <c r="K93" s="224"/>
      <c r="L93" s="224"/>
      <c r="M93" s="224"/>
      <c r="N93" s="224"/>
      <c r="O93" s="224"/>
      <c r="P93" s="295"/>
      <c r="Q93" s="225"/>
      <c r="R93" s="182" t="s">
        <v>2480</v>
      </c>
      <c r="S93" s="289" t="str">
        <f t="shared" ca="1" si="3"/>
        <v>CN</v>
      </c>
      <c r="T93" s="289" t="e">
        <f ca="1">IF(B93="","",IF(ISERROR(MATCH($J93,[1]SorP!$B$1:$B$6226,0)),"",INDIRECT("'SorP'!$A$"&amp;MATCH($S93&amp;$J93,[1]SorP!C:C,0))))</f>
        <v>#N/A</v>
      </c>
      <c r="U93" s="201"/>
      <c r="V93" s="296" t="e">
        <f>IF(C93="",NA(),IF(OR(C93="Smelter not listed",C93="Smelter not yet identified"),MATCH($B93&amp;$D93,'[1]Smelter Look-up'!$J:$J,0),MATCH($B93&amp;$C93,'[1]Smelter Look-up'!$J:$J,0)))</f>
        <v>#N/A</v>
      </c>
      <c r="X93" s="227">
        <f t="shared" si="4"/>
        <v>0</v>
      </c>
      <c r="AB93" s="228" t="str">
        <f t="shared" si="5"/>
        <v>TinGuangdong Hanhe Non-Ferrous Metal Co., Ltd.</v>
      </c>
    </row>
    <row r="94" spans="1:28" s="227" customFormat="1" ht="20" customHeight="1">
      <c r="A94" s="289" t="s">
        <v>12877</v>
      </c>
      <c r="B94" s="182" t="s">
        <v>1099</v>
      </c>
      <c r="C94" s="186" t="s">
        <v>12876</v>
      </c>
      <c r="D94" s="230"/>
      <c r="E94" s="182" t="s">
        <v>1069</v>
      </c>
      <c r="F94" s="182" t="s">
        <v>12877</v>
      </c>
      <c r="G94" s="182" t="s">
        <v>13177</v>
      </c>
      <c r="H94" s="293"/>
      <c r="I94" s="294" t="s">
        <v>12893</v>
      </c>
      <c r="J94" s="294" t="s">
        <v>13514</v>
      </c>
      <c r="K94" s="224"/>
      <c r="L94" s="224"/>
      <c r="M94" s="224"/>
      <c r="N94" s="224"/>
      <c r="O94" s="224"/>
      <c r="P94" s="295"/>
      <c r="Q94" s="225"/>
      <c r="R94" s="182" t="s">
        <v>12876</v>
      </c>
      <c r="S94" s="289" t="str">
        <f t="shared" ca="1" si="3"/>
        <v>CN</v>
      </c>
      <c r="T94" s="289" t="e">
        <f ca="1">IF(B94="","",IF(ISERROR(MATCH($J94,[1]SorP!$B$1:$B$6226,0)),"",INDIRECT("'SorP'!$A$"&amp;MATCH($S94&amp;$J94,[1]SorP!C:C,0))))</f>
        <v>#N/A</v>
      </c>
      <c r="U94" s="201"/>
      <c r="V94" s="296" t="e">
        <f>IF(C94="",NA(),IF(OR(C94="Smelter not listed",C94="Smelter not yet identified"),MATCH($B94&amp;$D94,'[1]Smelter Look-up'!$J:$J,0),MATCH($B94&amp;$C94,'[1]Smelter Look-up'!$J:$J,0)))</f>
        <v>#N/A</v>
      </c>
      <c r="X94" s="227">
        <f t="shared" si="4"/>
        <v>0</v>
      </c>
      <c r="AB94" s="228" t="str">
        <f t="shared" si="5"/>
        <v>TinChifeng Dajingzi Tin Industry Co., Ltd.</v>
      </c>
    </row>
    <row r="95" spans="1:28" s="227" customFormat="1" ht="20" customHeight="1">
      <c r="A95" s="289" t="s">
        <v>13122</v>
      </c>
      <c r="B95" s="182" t="s">
        <v>1099</v>
      </c>
      <c r="C95" s="186" t="s">
        <v>13121</v>
      </c>
      <c r="D95" s="230"/>
      <c r="E95" s="182" t="s">
        <v>2384</v>
      </c>
      <c r="F95" s="182" t="s">
        <v>13122</v>
      </c>
      <c r="G95" s="182" t="s">
        <v>13177</v>
      </c>
      <c r="H95" s="293"/>
      <c r="I95" s="294" t="s">
        <v>13123</v>
      </c>
      <c r="J95" s="294" t="s">
        <v>1699</v>
      </c>
      <c r="K95" s="224"/>
      <c r="L95" s="224"/>
      <c r="M95" s="224"/>
      <c r="N95" s="224"/>
      <c r="O95" s="224"/>
      <c r="P95" s="295"/>
      <c r="Q95" s="225"/>
      <c r="R95" s="182" t="s">
        <v>13121</v>
      </c>
      <c r="S95" s="289" t="str">
        <f t="shared" ca="1" si="3"/>
        <v>US</v>
      </c>
      <c r="T95" s="289" t="e">
        <f ca="1">IF(B95="","",IF(ISERROR(MATCH($J95,[1]SorP!$B$1:$B$6226,0)),"",INDIRECT("'SorP'!$A$"&amp;MATCH($S95&amp;$J95,[1]SorP!C:C,0))))</f>
        <v>#N/A</v>
      </c>
      <c r="U95" s="201"/>
      <c r="V95" s="296" t="e">
        <f>IF(C95="",NA(),IF(OR(C95="Smelter not listed",C95="Smelter not yet identified"),MATCH($B95&amp;$D95,'[1]Smelter Look-up'!$J:$J,0),MATCH($B95&amp;$C95,'[1]Smelter Look-up'!$J:$J,0)))</f>
        <v>#N/A</v>
      </c>
      <c r="X95" s="227">
        <f t="shared" si="4"/>
        <v>0</v>
      </c>
      <c r="AB95" s="228" t="str">
        <f t="shared" si="5"/>
        <v>TinTin Technology &amp; Refining</v>
      </c>
    </row>
    <row r="96" spans="1:28" s="227" customFormat="1" ht="20" customHeight="1">
      <c r="A96" s="289" t="s">
        <v>13774</v>
      </c>
      <c r="B96" s="182" t="s">
        <v>1099</v>
      </c>
      <c r="C96" s="186" t="s">
        <v>13760</v>
      </c>
      <c r="D96" s="230"/>
      <c r="E96" s="182" t="s">
        <v>13050</v>
      </c>
      <c r="F96" s="182" t="s">
        <v>13774</v>
      </c>
      <c r="G96" s="182" t="s">
        <v>13177</v>
      </c>
      <c r="H96" s="293"/>
      <c r="I96" s="294" t="s">
        <v>13785</v>
      </c>
      <c r="J96" s="294" t="s">
        <v>10012</v>
      </c>
      <c r="K96" s="224"/>
      <c r="L96" s="224"/>
      <c r="M96" s="224"/>
      <c r="N96" s="224"/>
      <c r="O96" s="224"/>
      <c r="P96" s="295"/>
      <c r="Q96" s="225"/>
      <c r="R96" s="182" t="s">
        <v>13760</v>
      </c>
      <c r="S96" s="289" t="str">
        <f t="shared" ca="1" si="3"/>
        <v>RW</v>
      </c>
      <c r="T96" s="289" t="e">
        <f ca="1">IF(B96="","",IF(ISERROR(MATCH($J96,[1]SorP!$B$1:$B$6226,0)),"",INDIRECT("'SorP'!$A$"&amp;MATCH($S96&amp;$J96,[1]SorP!C:C,0))))</f>
        <v>#N/A</v>
      </c>
      <c r="U96" s="201"/>
      <c r="V96" s="296" t="e">
        <f>IF(C96="",NA(),IF(OR(C96="Smelter not listed",C96="Smelter not yet identified"),MATCH($B96&amp;$D96,'[1]Smelter Look-up'!$J:$J,0),MATCH($B96&amp;$C96,'[1]Smelter Look-up'!$J:$J,0)))</f>
        <v>#N/A</v>
      </c>
      <c r="X96" s="227">
        <f t="shared" si="4"/>
        <v>0</v>
      </c>
      <c r="AB96" s="228" t="str">
        <f t="shared" si="5"/>
        <v>TinLuna Smelter, Ltd.</v>
      </c>
    </row>
    <row r="97" spans="1:28" s="227" customFormat="1" ht="20" customHeight="1">
      <c r="A97" s="289" t="s">
        <v>13768</v>
      </c>
      <c r="B97" s="182" t="s">
        <v>1098</v>
      </c>
      <c r="C97" s="186" t="s">
        <v>13748</v>
      </c>
      <c r="D97" s="230"/>
      <c r="E97" s="182" t="s">
        <v>1077</v>
      </c>
      <c r="F97" s="182" t="s">
        <v>13768</v>
      </c>
      <c r="G97" s="182" t="s">
        <v>13177</v>
      </c>
      <c r="H97" s="293"/>
      <c r="I97" s="294" t="s">
        <v>13782</v>
      </c>
      <c r="J97" s="294" t="s">
        <v>1542</v>
      </c>
      <c r="K97" s="224"/>
      <c r="L97" s="224"/>
      <c r="M97" s="224"/>
      <c r="N97" s="224"/>
      <c r="O97" s="224"/>
      <c r="P97" s="295"/>
      <c r="Q97" s="225"/>
      <c r="R97" s="182" t="s">
        <v>13748</v>
      </c>
      <c r="S97" s="289" t="str">
        <f t="shared" ca="1" si="3"/>
        <v>JP</v>
      </c>
      <c r="T97" s="289" t="e">
        <f ca="1">IF(B97="","",IF(ISERROR(MATCH($J97,[1]SorP!$B$1:$B$6226,0)),"",INDIRECT("'SorP'!$A$"&amp;MATCH($S97&amp;$J97,[1]SorP!C:C,0))))</f>
        <v>#N/A</v>
      </c>
      <c r="U97" s="201"/>
      <c r="V97" s="296" t="e">
        <f>IF(C97="",NA(),IF(OR(C97="Smelter not listed",C97="Smelter not yet identified"),MATCH($B97&amp;$D97,'[1]Smelter Look-up'!$J:$J,0),MATCH($B97&amp;$C97,'[1]Smelter Look-up'!$J:$J,0)))</f>
        <v>#N/A</v>
      </c>
      <c r="X97" s="227">
        <f t="shared" si="4"/>
        <v>0</v>
      </c>
      <c r="AB97" s="228" t="str">
        <f t="shared" si="5"/>
        <v>GoldEco-System Recycling Co., Ltd. North Plant</v>
      </c>
    </row>
    <row r="98" spans="1:28" s="227" customFormat="1" ht="20" customHeight="1">
      <c r="A98" s="289" t="s">
        <v>13769</v>
      </c>
      <c r="B98" s="182" t="s">
        <v>1098</v>
      </c>
      <c r="C98" s="186" t="s">
        <v>13749</v>
      </c>
      <c r="D98" s="230"/>
      <c r="E98" s="182" t="s">
        <v>1077</v>
      </c>
      <c r="F98" s="182" t="s">
        <v>13769</v>
      </c>
      <c r="G98" s="182" t="s">
        <v>13177</v>
      </c>
      <c r="H98" s="293"/>
      <c r="I98" s="294" t="s">
        <v>6634</v>
      </c>
      <c r="J98" s="294" t="s">
        <v>6634</v>
      </c>
      <c r="K98" s="224"/>
      <c r="L98" s="224"/>
      <c r="M98" s="224"/>
      <c r="N98" s="224"/>
      <c r="O98" s="224"/>
      <c r="P98" s="295"/>
      <c r="Q98" s="225"/>
      <c r="R98" s="182" t="s">
        <v>13749</v>
      </c>
      <c r="S98" s="289" t="str">
        <f t="shared" ca="1" si="3"/>
        <v>JP</v>
      </c>
      <c r="T98" s="289" t="e">
        <f ca="1">IF(B98="","",IF(ISERROR(MATCH($J98,[1]SorP!$B$1:$B$6226,0)),"",INDIRECT("'SorP'!$A$"&amp;MATCH($S98&amp;$J98,[1]SorP!C:C,0))))</f>
        <v>#N/A</v>
      </c>
      <c r="U98" s="201"/>
      <c r="V98" s="296" t="e">
        <f>IF(C98="",NA(),IF(OR(C98="Smelter not listed",C98="Smelter not yet identified"),MATCH($B98&amp;$D98,'[1]Smelter Look-up'!$J:$J,0),MATCH($B98&amp;$C98,'[1]Smelter Look-up'!$J:$J,0)))</f>
        <v>#N/A</v>
      </c>
      <c r="X98" s="227">
        <f t="shared" si="4"/>
        <v>0</v>
      </c>
      <c r="AB98" s="228" t="str">
        <f t="shared" si="5"/>
        <v>GoldEco-System Recycling Co., Ltd. West Plant</v>
      </c>
    </row>
    <row r="99" spans="1:28" s="227" customFormat="1" ht="20" customHeight="1">
      <c r="A99" s="289" t="s">
        <v>13775</v>
      </c>
      <c r="B99" s="182" t="s">
        <v>1099</v>
      </c>
      <c r="C99" s="186" t="s">
        <v>13761</v>
      </c>
      <c r="D99" s="230"/>
      <c r="E99" s="182" t="s">
        <v>1074</v>
      </c>
      <c r="F99" s="182" t="s">
        <v>13775</v>
      </c>
      <c r="G99" s="182" t="s">
        <v>13177</v>
      </c>
      <c r="H99" s="293"/>
      <c r="I99" s="294" t="s">
        <v>14989</v>
      </c>
      <c r="J99" s="294" t="s">
        <v>12799</v>
      </c>
      <c r="K99" s="224"/>
      <c r="L99" s="224"/>
      <c r="M99" s="224"/>
      <c r="N99" s="224"/>
      <c r="O99" s="224"/>
      <c r="P99" s="295"/>
      <c r="Q99" s="225"/>
      <c r="R99" s="182" t="s">
        <v>13761</v>
      </c>
      <c r="S99" s="289" t="str">
        <f t="shared" ca="1" si="3"/>
        <v>ID</v>
      </c>
      <c r="T99" s="289" t="e">
        <f ca="1">IF(B99="","",IF(ISERROR(MATCH($J99,[1]SorP!$B$1:$B$6226,0)),"",INDIRECT("'SorP'!$A$"&amp;MATCH($S99&amp;$J99,[1]SorP!C:C,0))))</f>
        <v>#N/A</v>
      </c>
      <c r="U99" s="201"/>
      <c r="V99" s="296" t="e">
        <f>IF(C99="",NA(),IF(OR(C99="Smelter not listed",C99="Smelter not yet identified"),MATCH($B99&amp;$D99,'[1]Smelter Look-up'!$J:$J,0),MATCH($B99&amp;$C99,'[1]Smelter Look-up'!$J:$J,0)))</f>
        <v>#N/A</v>
      </c>
      <c r="X99" s="227">
        <f t="shared" si="4"/>
        <v>0</v>
      </c>
      <c r="AB99" s="228" t="str">
        <f t="shared" si="5"/>
        <v>TinPT Mitra Sukses Globalindo</v>
      </c>
    </row>
    <row r="100" spans="1:28" s="227" customFormat="1" ht="20" customHeight="1">
      <c r="A100" s="289" t="s">
        <v>14958</v>
      </c>
      <c r="B100" s="182" t="s">
        <v>1099</v>
      </c>
      <c r="C100" s="186" t="s">
        <v>14957</v>
      </c>
      <c r="D100" s="230"/>
      <c r="E100" s="182" t="s">
        <v>1071</v>
      </c>
      <c r="F100" s="182" t="s">
        <v>14958</v>
      </c>
      <c r="G100" s="182" t="s">
        <v>13177</v>
      </c>
      <c r="H100" s="293"/>
      <c r="I100" s="294" t="s">
        <v>15696</v>
      </c>
      <c r="J100" s="294" t="s">
        <v>3602</v>
      </c>
      <c r="K100" s="224"/>
      <c r="L100" s="224"/>
      <c r="M100" s="224"/>
      <c r="N100" s="224"/>
      <c r="O100" s="224"/>
      <c r="P100" s="295"/>
      <c r="Q100" s="225"/>
      <c r="R100" s="182" t="s">
        <v>14957</v>
      </c>
      <c r="S100" s="289" t="str">
        <f t="shared" ca="1" si="3"/>
        <v>ES</v>
      </c>
      <c r="T100" s="289" t="e">
        <f ca="1">IF(B100="","",IF(ISERROR(MATCH($J100,[1]SorP!$B$1:$B$6226,0)),"",INDIRECT("'SorP'!$A$"&amp;MATCH($S100&amp;$J100,[1]SorP!C:C,0))))</f>
        <v>#N/A</v>
      </c>
      <c r="U100" s="201"/>
      <c r="V100" s="296" t="e">
        <f>IF(C100="",NA(),IF(OR(C100="Smelter not listed",C100="Smelter not yet identified"),MATCH($B100&amp;$D100,'[1]Smelter Look-up'!$J:$J,0),MATCH($B100&amp;$C100,'[1]Smelter Look-up'!$J:$J,0)))</f>
        <v>#N/A</v>
      </c>
      <c r="X100" s="227">
        <f t="shared" si="4"/>
        <v>0</v>
      </c>
      <c r="AB100" s="228" t="str">
        <f t="shared" si="5"/>
        <v>TinCRM Synergies</v>
      </c>
    </row>
    <row r="101" spans="1:28" s="227" customFormat="1" ht="20" customHeight="1">
      <c r="A101" s="289" t="s">
        <v>705</v>
      </c>
      <c r="B101" s="182" t="s">
        <v>1098</v>
      </c>
      <c r="C101" s="186" t="s">
        <v>884</v>
      </c>
      <c r="D101" s="230"/>
      <c r="E101" s="182" t="s">
        <v>1066</v>
      </c>
      <c r="F101" s="182" t="s">
        <v>705</v>
      </c>
      <c r="G101" s="182" t="s">
        <v>13177</v>
      </c>
      <c r="H101" s="293"/>
      <c r="I101" s="294" t="s">
        <v>1611</v>
      </c>
      <c r="J101" s="294" t="s">
        <v>1569</v>
      </c>
      <c r="K101" s="224"/>
      <c r="L101" s="224"/>
      <c r="M101" s="224"/>
      <c r="N101" s="224"/>
      <c r="O101" s="224"/>
      <c r="P101" s="295"/>
      <c r="Q101" s="225"/>
      <c r="R101" s="182" t="s">
        <v>884</v>
      </c>
      <c r="S101" s="289" t="str">
        <f t="shared" ca="1" si="3"/>
        <v>CA</v>
      </c>
      <c r="T101" s="289" t="e">
        <f ca="1">IF(B101="","",IF(ISERROR(MATCH($J101,[1]SorP!$B$1:$B$6226,0)),"",INDIRECT("'SorP'!$A$"&amp;MATCH($S101&amp;$J101,[1]SorP!C:C,0))))</f>
        <v>#N/A</v>
      </c>
      <c r="U101" s="201"/>
      <c r="V101" s="296" t="e">
        <f>IF(C101="",NA(),IF(OR(C101="Smelter not listed",C101="Smelter not yet identified"),MATCH($B101&amp;$D101,'[1]Smelter Look-up'!$J:$J,0),MATCH($B101&amp;$C101,'[1]Smelter Look-up'!$J:$J,0)))</f>
        <v>#N/A</v>
      </c>
      <c r="X101" s="227">
        <f t="shared" si="4"/>
        <v>0</v>
      </c>
      <c r="AB101" s="228" t="str">
        <f t="shared" si="5"/>
        <v>GoldRoyal Canadian Mint</v>
      </c>
    </row>
    <row r="102" spans="1:28" s="227" customFormat="1" ht="20" customHeight="1">
      <c r="A102" s="289" t="s">
        <v>668</v>
      </c>
      <c r="B102" s="182" t="s">
        <v>1098</v>
      </c>
      <c r="C102" s="186" t="s">
        <v>1564</v>
      </c>
      <c r="D102" s="230"/>
      <c r="E102" s="182" t="s">
        <v>1069</v>
      </c>
      <c r="F102" s="182" t="s">
        <v>668</v>
      </c>
      <c r="G102" s="182" t="s">
        <v>13177</v>
      </c>
      <c r="H102" s="293"/>
      <c r="I102" s="294" t="s">
        <v>1563</v>
      </c>
      <c r="J102" s="294" t="s">
        <v>13531</v>
      </c>
      <c r="K102" s="224"/>
      <c r="L102" s="224"/>
      <c r="M102" s="224"/>
      <c r="N102" s="224"/>
      <c r="O102" s="224"/>
      <c r="P102" s="295"/>
      <c r="Q102" s="225"/>
      <c r="R102" s="182" t="s">
        <v>2251</v>
      </c>
      <c r="S102" s="289" t="str">
        <f t="shared" ca="1" si="3"/>
        <v>CN</v>
      </c>
      <c r="T102" s="289" t="e">
        <f ca="1">IF(B102="","",IF(ISERROR(MATCH($J102,[1]SorP!$B$1:$B$6226,0)),"",INDIRECT("'SorP'!$A$"&amp;MATCH($S102&amp;$J102,[1]SorP!C:C,0))))</f>
        <v>#N/A</v>
      </c>
      <c r="U102" s="201"/>
      <c r="V102" s="296" t="e">
        <f>IF(C102="",NA(),IF(OR(C102="Smelter not listed",C102="Smelter not yet identified"),MATCH($B102&amp;$D102,'[1]Smelter Look-up'!$J:$J,0),MATCH($B102&amp;$C102,'[1]Smelter Look-up'!$J:$J,0)))</f>
        <v>#N/A</v>
      </c>
      <c r="X102" s="227">
        <f t="shared" si="4"/>
        <v>0</v>
      </c>
      <c r="AB102" s="228" t="str">
        <f t="shared" si="5"/>
        <v>GoldJCC</v>
      </c>
    </row>
    <row r="103" spans="1:28" s="227" customFormat="1" ht="20" customHeight="1">
      <c r="A103" s="289" t="s">
        <v>681</v>
      </c>
      <c r="B103" s="182" t="s">
        <v>1098</v>
      </c>
      <c r="C103" s="186" t="s">
        <v>15610</v>
      </c>
      <c r="D103" s="230"/>
      <c r="E103" s="182" t="s">
        <v>1080</v>
      </c>
      <c r="F103" s="182" t="s">
        <v>681</v>
      </c>
      <c r="G103" s="182" t="s">
        <v>13177</v>
      </c>
      <c r="H103" s="293"/>
      <c r="I103" s="294" t="s">
        <v>1579</v>
      </c>
      <c r="J103" s="294" t="s">
        <v>12814</v>
      </c>
      <c r="K103" s="224"/>
      <c r="L103" s="224"/>
      <c r="M103" s="224"/>
      <c r="N103" s="224"/>
      <c r="O103" s="224"/>
      <c r="P103" s="295"/>
      <c r="Q103" s="225"/>
      <c r="R103" s="182" t="s">
        <v>15610</v>
      </c>
      <c r="S103" s="289" t="str">
        <f t="shared" ca="1" si="3"/>
        <v>KR</v>
      </c>
      <c r="T103" s="289" t="e">
        <f ca="1">IF(B103="","",IF(ISERROR(MATCH($J103,[1]SorP!$B$1:$B$6226,0)),"",INDIRECT("'SorP'!$A$"&amp;MATCH($S103&amp;$J103,[1]SorP!C:C,0))))</f>
        <v>#N/A</v>
      </c>
      <c r="U103" s="201"/>
      <c r="V103" s="296" t="e">
        <f>IF(C103="",NA(),IF(OR(C103="Smelter not listed",C103="Smelter not yet identified"),MATCH($B103&amp;$D103,'[1]Smelter Look-up'!$J:$J,0),MATCH($B103&amp;$C103,'[1]Smelter Look-up'!$J:$J,0)))</f>
        <v>#N/A</v>
      </c>
      <c r="X103" s="227">
        <f t="shared" si="4"/>
        <v>0</v>
      </c>
      <c r="AB103" s="228" t="str">
        <f t="shared" si="5"/>
        <v>GoldLS MnM Inc.</v>
      </c>
    </row>
    <row r="104" spans="1:28" s="227" customFormat="1" ht="20" customHeight="1">
      <c r="A104" s="289" t="s">
        <v>637</v>
      </c>
      <c r="B104" s="182" t="s">
        <v>1098</v>
      </c>
      <c r="C104" s="186" t="s">
        <v>2236</v>
      </c>
      <c r="D104" s="230"/>
      <c r="E104" s="182" t="s">
        <v>1067</v>
      </c>
      <c r="F104" s="182" t="s">
        <v>637</v>
      </c>
      <c r="G104" s="182" t="s">
        <v>13177</v>
      </c>
      <c r="H104" s="293"/>
      <c r="I104" s="294" t="s">
        <v>1516</v>
      </c>
      <c r="J104" s="294" t="s">
        <v>1517</v>
      </c>
      <c r="K104" s="224"/>
      <c r="L104" s="224"/>
      <c r="M104" s="224"/>
      <c r="N104" s="224"/>
      <c r="O104" s="224"/>
      <c r="P104" s="295"/>
      <c r="Q104" s="225"/>
      <c r="R104" s="182" t="s">
        <v>2236</v>
      </c>
      <c r="S104" s="289" t="str">
        <f t="shared" ca="1" si="3"/>
        <v>CH</v>
      </c>
      <c r="T104" s="289" t="e">
        <f ca="1">IF(B104="","",IF(ISERROR(MATCH($J104,[1]SorP!$B$1:$B$6226,0)),"",INDIRECT("'SorP'!$A$"&amp;MATCH($S104&amp;$J104,[1]SorP!C:C,0))))</f>
        <v>#N/A</v>
      </c>
      <c r="U104" s="201"/>
      <c r="V104" s="296" t="e">
        <f>IF(C104="",NA(),IF(OR(C104="Smelter not listed",C104="Smelter not yet identified"),MATCH($B104&amp;$D104,'[1]Smelter Look-up'!$J:$J,0),MATCH($B104&amp;$C104,'[1]Smelter Look-up'!$J:$J,0)))</f>
        <v>#N/A</v>
      </c>
      <c r="X104" s="227">
        <f t="shared" si="4"/>
        <v>0</v>
      </c>
      <c r="AB104" s="228" t="str">
        <f t="shared" si="5"/>
        <v>GoldArgor-Heraeus S.A.</v>
      </c>
    </row>
    <row r="105" spans="1:28" s="227" customFormat="1" ht="20" customHeight="1">
      <c r="A105" s="289" t="s">
        <v>722</v>
      </c>
      <c r="B105" s="182" t="s">
        <v>1098</v>
      </c>
      <c r="C105" s="186" t="s">
        <v>2439</v>
      </c>
      <c r="D105" s="230"/>
      <c r="E105" s="182" t="s">
        <v>1062</v>
      </c>
      <c r="F105" s="182" t="s">
        <v>722</v>
      </c>
      <c r="G105" s="182" t="s">
        <v>13177</v>
      </c>
      <c r="H105" s="293"/>
      <c r="I105" s="294" t="s">
        <v>1645</v>
      </c>
      <c r="J105" s="294" t="s">
        <v>1646</v>
      </c>
      <c r="K105" s="224"/>
      <c r="L105" s="224"/>
      <c r="M105" s="224"/>
      <c r="N105" s="224"/>
      <c r="O105" s="224"/>
      <c r="P105" s="295"/>
      <c r="Q105" s="225"/>
      <c r="R105" s="182" t="s">
        <v>2440</v>
      </c>
      <c r="S105" s="289" t="str">
        <f t="shared" ca="1" si="3"/>
        <v>AU</v>
      </c>
      <c r="T105" s="289" t="e">
        <f ca="1">IF(B105="","",IF(ISERROR(MATCH($J105,[1]SorP!$B$1:$B$6226,0)),"",INDIRECT("'SorP'!$A$"&amp;MATCH($S105&amp;$J105,[1]SorP!C:C,0))))</f>
        <v>#N/A</v>
      </c>
      <c r="U105" s="201"/>
      <c r="V105" s="296" t="e">
        <f>IF(C105="",NA(),IF(OR(C105="Smelter not listed",C105="Smelter not yet identified"),MATCH($B105&amp;$D105,'[1]Smelter Look-up'!$J:$J,0),MATCH($B105&amp;$C105,'[1]Smelter Look-up'!$J:$J,0)))</f>
        <v>#N/A</v>
      </c>
      <c r="X105" s="227">
        <f t="shared" si="4"/>
        <v>0</v>
      </c>
      <c r="AB105" s="228" t="str">
        <f t="shared" si="5"/>
        <v>GoldAGR (Perth Mint Australia)</v>
      </c>
    </row>
    <row r="106" spans="1:28" s="227" customFormat="1" ht="20" customHeight="1">
      <c r="A106" s="289" t="s">
        <v>670</v>
      </c>
      <c r="B106" s="182" t="s">
        <v>1098</v>
      </c>
      <c r="C106" s="186" t="s">
        <v>2238</v>
      </c>
      <c r="D106" s="230"/>
      <c r="E106" s="182" t="s">
        <v>1066</v>
      </c>
      <c r="F106" s="182" t="s">
        <v>670</v>
      </c>
      <c r="G106" s="182" t="s">
        <v>13177</v>
      </c>
      <c r="H106" s="293"/>
      <c r="I106" s="294" t="s">
        <v>1568</v>
      </c>
      <c r="J106" s="294" t="s">
        <v>1569</v>
      </c>
      <c r="K106" s="224"/>
      <c r="L106" s="224"/>
      <c r="M106" s="224"/>
      <c r="N106" s="224"/>
      <c r="O106" s="224"/>
      <c r="P106" s="295"/>
      <c r="Q106" s="225"/>
      <c r="R106" s="182" t="s">
        <v>2238</v>
      </c>
      <c r="S106" s="289" t="str">
        <f t="shared" ca="1" si="3"/>
        <v>CA</v>
      </c>
      <c r="T106" s="289" t="e">
        <f ca="1">IF(B106="","",IF(ISERROR(MATCH($J106,[1]SorP!$B$1:$B$6226,0)),"",INDIRECT("'SorP'!$A$"&amp;MATCH($S106&amp;$J106,[1]SorP!C:C,0))))</f>
        <v>#N/A</v>
      </c>
      <c r="U106" s="201"/>
      <c r="V106" s="296" t="e">
        <f>IF(C106="",NA(),IF(OR(C106="Smelter not listed",C106="Smelter not yet identified"),MATCH($B106&amp;$D106,'[1]Smelter Look-up'!$J:$J,0),MATCH($B106&amp;$C106,'[1]Smelter Look-up'!$J:$J,0)))</f>
        <v>#N/A</v>
      </c>
      <c r="X106" s="227">
        <f t="shared" si="4"/>
        <v>0</v>
      </c>
      <c r="AB106" s="228" t="str">
        <f t="shared" si="5"/>
        <v>GoldAsahi Refining Canada Ltd.</v>
      </c>
    </row>
    <row r="107" spans="1:28" s="227" customFormat="1" ht="20" customHeight="1">
      <c r="A107" s="289" t="s">
        <v>1393</v>
      </c>
      <c r="B107" s="182" t="s">
        <v>1101</v>
      </c>
      <c r="C107" s="186" t="s">
        <v>1392</v>
      </c>
      <c r="D107" s="230"/>
      <c r="E107" s="182" t="s">
        <v>1069</v>
      </c>
      <c r="F107" s="182" t="s">
        <v>1393</v>
      </c>
      <c r="G107" s="182" t="s">
        <v>13177</v>
      </c>
      <c r="H107" s="293"/>
      <c r="I107" s="294" t="s">
        <v>1732</v>
      </c>
      <c r="J107" s="294" t="s">
        <v>13531</v>
      </c>
      <c r="K107" s="224"/>
      <c r="L107" s="224"/>
      <c r="M107" s="224"/>
      <c r="N107" s="224"/>
      <c r="O107" s="224"/>
      <c r="P107" s="295"/>
      <c r="Q107" s="225"/>
      <c r="R107" s="182" t="s">
        <v>1392</v>
      </c>
      <c r="S107" s="289" t="str">
        <f t="shared" ca="1" si="3"/>
        <v>CN</v>
      </c>
      <c r="T107" s="289" t="e">
        <f ca="1">IF(B107="","",IF(ISERROR(MATCH($J107,[1]SorP!$B$1:$B$6226,0)),"",INDIRECT("'SorP'!$A$"&amp;MATCH($S107&amp;$J107,[1]SorP!C:C,0))))</f>
        <v>#N/A</v>
      </c>
      <c r="U107" s="201"/>
      <c r="V107" s="296" t="e">
        <f>IF(C107="",NA(),IF(OR(C107="Smelter not listed",C107="Smelter not yet identified"),MATCH($B107&amp;$D107,'[1]Smelter Look-up'!$J:$J,0),MATCH($B107&amp;$C107,'[1]Smelter Look-up'!$J:$J,0)))</f>
        <v>#N/A</v>
      </c>
      <c r="X107" s="227">
        <f t="shared" si="4"/>
        <v>0</v>
      </c>
      <c r="AB107" s="228" t="str">
        <f t="shared" si="5"/>
        <v>TungstenJiangwu H.C. Starck Tungsten Products Co., Ltd.</v>
      </c>
    </row>
    <row r="108" spans="1:28" s="227" customFormat="1" ht="20" customHeight="1">
      <c r="A108" s="289" t="s">
        <v>771</v>
      </c>
      <c r="B108" s="182" t="s">
        <v>1101</v>
      </c>
      <c r="C108" s="186" t="s">
        <v>15647</v>
      </c>
      <c r="D108" s="230"/>
      <c r="E108" s="182" t="s">
        <v>2384</v>
      </c>
      <c r="F108" s="182" t="s">
        <v>771</v>
      </c>
      <c r="G108" s="182" t="s">
        <v>13177</v>
      </c>
      <c r="H108" s="293"/>
      <c r="I108" s="294" t="s">
        <v>1783</v>
      </c>
      <c r="J108" s="294" t="s">
        <v>1699</v>
      </c>
      <c r="K108" s="224"/>
      <c r="L108" s="224"/>
      <c r="M108" s="224"/>
      <c r="N108" s="224"/>
      <c r="O108" s="224"/>
      <c r="P108" s="295"/>
      <c r="Q108" s="225"/>
      <c r="R108" s="182" t="s">
        <v>15647</v>
      </c>
      <c r="S108" s="289" t="str">
        <f t="shared" ca="1" si="3"/>
        <v>US</v>
      </c>
      <c r="T108" s="289" t="e">
        <f ca="1">IF(B108="","",IF(ISERROR(MATCH($J108,[1]SorP!$B$1:$B$6226,0)),"",INDIRECT("'SorP'!$A$"&amp;MATCH($S108&amp;$J108,[1]SorP!C:C,0))))</f>
        <v>#N/A</v>
      </c>
      <c r="U108" s="201"/>
      <c r="V108" s="296" t="e">
        <f>IF(C108="",NA(),IF(OR(C108="Smelter not listed",C108="Smelter not yet identified"),MATCH($B108&amp;$D108,'[1]Smelter Look-up'!$J:$J,0),MATCH($B108&amp;$C108,'[1]Smelter Look-up'!$J:$J,0)))</f>
        <v>#N/A</v>
      </c>
      <c r="X108" s="227">
        <f t="shared" si="4"/>
        <v>0</v>
      </c>
      <c r="AB108" s="228" t="str">
        <f t="shared" si="5"/>
        <v>TungstenGlobal Tungsten &amp; Powders LLC</v>
      </c>
    </row>
    <row r="109" spans="1:28" s="227" customFormat="1" ht="20" customHeight="1">
      <c r="A109" s="289" t="s">
        <v>137</v>
      </c>
      <c r="B109" s="182" t="s">
        <v>1101</v>
      </c>
      <c r="C109" s="186" t="s">
        <v>1791</v>
      </c>
      <c r="D109" s="230"/>
      <c r="E109" s="182" t="s">
        <v>1069</v>
      </c>
      <c r="F109" s="182" t="s">
        <v>137</v>
      </c>
      <c r="G109" s="182" t="s">
        <v>13177</v>
      </c>
      <c r="H109" s="293"/>
      <c r="I109" s="294" t="s">
        <v>1788</v>
      </c>
      <c r="J109" s="294" t="s">
        <v>13530</v>
      </c>
      <c r="K109" s="224"/>
      <c r="L109" s="224"/>
      <c r="M109" s="224"/>
      <c r="N109" s="224"/>
      <c r="O109" s="224"/>
      <c r="P109" s="295"/>
      <c r="Q109" s="225"/>
      <c r="R109" s="182" t="s">
        <v>147</v>
      </c>
      <c r="S109" s="289" t="str">
        <f t="shared" ca="1" si="3"/>
        <v>CN</v>
      </c>
      <c r="T109" s="289" t="e">
        <f ca="1">IF(B109="","",IF(ISERROR(MATCH($J109,[1]SorP!$B$1:$B$6226,0)),"",INDIRECT("'SorP'!$A$"&amp;MATCH($S109&amp;$J109,[1]SorP!C:C,0))))</f>
        <v>#N/A</v>
      </c>
      <c r="U109" s="201"/>
      <c r="V109" s="296" t="e">
        <f>IF(C109="",NA(),IF(OR(C109="Smelter not listed",C109="Smelter not yet identified"),MATCH($B109&amp;$D109,'[1]Smelter Look-up'!$J:$J,0),MATCH($B109&amp;$C109,'[1]Smelter Look-up'!$J:$J,0)))</f>
        <v>#N/A</v>
      </c>
      <c r="X109" s="227">
        <f t="shared" si="4"/>
        <v>0</v>
      </c>
      <c r="AB109" s="228" t="str">
        <f t="shared" si="5"/>
        <v>TungstenXiamen H.C.</v>
      </c>
    </row>
    <row r="110" spans="1:28" s="227" customFormat="1" ht="20" customHeight="1">
      <c r="A110" s="289" t="s">
        <v>738</v>
      </c>
      <c r="B110" s="182" t="s">
        <v>1100</v>
      </c>
      <c r="C110" s="186" t="s">
        <v>13118</v>
      </c>
      <c r="D110" s="230"/>
      <c r="E110" s="182" t="s">
        <v>1069</v>
      </c>
      <c r="F110" s="182" t="s">
        <v>738</v>
      </c>
      <c r="G110" s="182" t="s">
        <v>13177</v>
      </c>
      <c r="H110" s="293"/>
      <c r="I110" s="294" t="s">
        <v>1692</v>
      </c>
      <c r="J110" s="294" t="s">
        <v>13517</v>
      </c>
      <c r="K110" s="224"/>
      <c r="L110" s="224"/>
      <c r="M110" s="224"/>
      <c r="N110" s="224"/>
      <c r="O110" s="224"/>
      <c r="P110" s="295"/>
      <c r="Q110" s="225"/>
      <c r="R110" s="182" t="s">
        <v>999</v>
      </c>
      <c r="S110" s="289" t="str">
        <f t="shared" ca="1" si="3"/>
        <v>CN</v>
      </c>
      <c r="T110" s="289" t="e">
        <f ca="1">IF(B110="","",IF(ISERROR(MATCH($J110,[1]SorP!$B$1:$B$6226,0)),"",INDIRECT("'SorP'!$A$"&amp;MATCH($S110&amp;$J110,[1]SorP!C:C,0))))</f>
        <v>#N/A</v>
      </c>
      <c r="U110" s="201"/>
      <c r="V110" s="296" t="e">
        <f>IF(C110="",NA(),IF(OR(C110="Smelter not listed",C110="Smelter not yet identified"),MATCH($B110&amp;$D110,'[1]Smelter Look-up'!$J:$J,0),MATCH($B110&amp;$C110,'[1]Smelter Look-up'!$J:$J,0)))</f>
        <v>#N/A</v>
      </c>
      <c r="X110" s="227">
        <f t="shared" si="4"/>
        <v>0</v>
      </c>
      <c r="AB110" s="228" t="str">
        <f t="shared" si="5"/>
        <v>TantalumNingxia Non-Ferrous Metal Smeltery</v>
      </c>
    </row>
    <row r="111" spans="1:28" s="227" customFormat="1" ht="20" customHeight="1">
      <c r="A111" s="289" t="s">
        <v>1380</v>
      </c>
      <c r="B111" s="182" t="s">
        <v>1100</v>
      </c>
      <c r="C111" s="186" t="s">
        <v>1379</v>
      </c>
      <c r="D111" s="230"/>
      <c r="E111" s="182" t="s">
        <v>859</v>
      </c>
      <c r="F111" s="182" t="s">
        <v>1380</v>
      </c>
      <c r="G111" s="182" t="s">
        <v>13177</v>
      </c>
      <c r="H111" s="293"/>
      <c r="I111" s="294" t="s">
        <v>1707</v>
      </c>
      <c r="J111" s="294" t="s">
        <v>1708</v>
      </c>
      <c r="K111" s="224"/>
      <c r="L111" s="224"/>
      <c r="M111" s="224"/>
      <c r="N111" s="224"/>
      <c r="O111" s="224"/>
      <c r="P111" s="295"/>
      <c r="Q111" s="225"/>
      <c r="R111" s="182" t="s">
        <v>14946</v>
      </c>
      <c r="S111" s="289" t="str">
        <f t="shared" ca="1" si="3"/>
        <v>TH</v>
      </c>
      <c r="T111" s="289" t="e">
        <f ca="1">IF(B111="","",IF(ISERROR(MATCH($J111,[1]SorP!$B$1:$B$6226,0)),"",INDIRECT("'SorP'!$A$"&amp;MATCH($S111&amp;$J111,[1]SorP!C:C,0))))</f>
        <v>#N/A</v>
      </c>
      <c r="U111" s="201"/>
      <c r="V111" s="296" t="e">
        <f>IF(C111="",NA(),IF(OR(C111="Smelter not listed",C111="Smelter not yet identified"),MATCH($B111&amp;$D111,'[1]Smelter Look-up'!$J:$J,0),MATCH($B111&amp;$C111,'[1]Smelter Look-up'!$J:$J,0)))</f>
        <v>#N/A</v>
      </c>
      <c r="X111" s="227">
        <f t="shared" si="4"/>
        <v>0</v>
      </c>
      <c r="AB111" s="228" t="str">
        <f t="shared" si="5"/>
        <v>TantalumH.C. Starck Co., Ltd.</v>
      </c>
    </row>
    <row r="112" spans="1:28" s="227" customFormat="1" ht="20" customHeight="1">
      <c r="A112" s="289" t="s">
        <v>1385</v>
      </c>
      <c r="B112" s="182" t="s">
        <v>1100</v>
      </c>
      <c r="C112" s="186" t="s">
        <v>1384</v>
      </c>
      <c r="D112" s="230"/>
      <c r="E112" s="182" t="s">
        <v>1077</v>
      </c>
      <c r="F112" s="182" t="s">
        <v>1385</v>
      </c>
      <c r="G112" s="182" t="s">
        <v>13177</v>
      </c>
      <c r="H112" s="293"/>
      <c r="I112" s="294" t="s">
        <v>15621</v>
      </c>
      <c r="J112" s="294" t="s">
        <v>1712</v>
      </c>
      <c r="K112" s="224"/>
      <c r="L112" s="224"/>
      <c r="M112" s="224"/>
      <c r="N112" s="224"/>
      <c r="O112" s="224"/>
      <c r="P112" s="295"/>
      <c r="Q112" s="225"/>
      <c r="R112" s="182" t="s">
        <v>14947</v>
      </c>
      <c r="S112" s="289" t="str">
        <f t="shared" ca="1" si="3"/>
        <v>JP</v>
      </c>
      <c r="T112" s="289" t="e">
        <f ca="1">IF(B112="","",IF(ISERROR(MATCH($J112,[1]SorP!$B$1:$B$6226,0)),"",INDIRECT("'SorP'!$A$"&amp;MATCH($S112&amp;$J112,[1]SorP!C:C,0))))</f>
        <v>#N/A</v>
      </c>
      <c r="U112" s="201"/>
      <c r="V112" s="296" t="e">
        <f>IF(C112="",NA(),IF(OR(C112="Smelter not listed",C112="Smelter not yet identified"),MATCH($B112&amp;$D112,'[1]Smelter Look-up'!$J:$J,0),MATCH($B112&amp;$C112,'[1]Smelter Look-up'!$J:$J,0)))</f>
        <v>#N/A</v>
      </c>
      <c r="X112" s="227">
        <f t="shared" si="4"/>
        <v>0</v>
      </c>
      <c r="AB112" s="228" t="str">
        <f t="shared" si="5"/>
        <v>TantalumH.C. Starck Ltd.</v>
      </c>
    </row>
    <row r="113" spans="1:28" s="227" customFormat="1" ht="20" customHeight="1">
      <c r="A113" s="289" t="s">
        <v>1386</v>
      </c>
      <c r="B113" s="182" t="s">
        <v>1100</v>
      </c>
      <c r="C113" s="186" t="s">
        <v>2286</v>
      </c>
      <c r="D113" s="230"/>
      <c r="E113" s="182" t="s">
        <v>1070</v>
      </c>
      <c r="F113" s="182" t="s">
        <v>1386</v>
      </c>
      <c r="G113" s="182" t="s">
        <v>13177</v>
      </c>
      <c r="H113" s="293"/>
      <c r="I113" s="294" t="s">
        <v>1710</v>
      </c>
      <c r="J113" s="294" t="s">
        <v>1511</v>
      </c>
      <c r="K113" s="224"/>
      <c r="L113" s="224"/>
      <c r="M113" s="224"/>
      <c r="N113" s="224"/>
      <c r="O113" s="224"/>
      <c r="P113" s="295"/>
      <c r="Q113" s="225"/>
      <c r="R113" s="182" t="s">
        <v>14948</v>
      </c>
      <c r="S113" s="289" t="str">
        <f t="shared" ca="1" si="3"/>
        <v>DE</v>
      </c>
      <c r="T113" s="289" t="e">
        <f ca="1">IF(B113="","",IF(ISERROR(MATCH($J113,[1]SorP!$B$1:$B$6226,0)),"",INDIRECT("'SorP'!$A$"&amp;MATCH($S113&amp;$J113,[1]SorP!C:C,0))))</f>
        <v>#N/A</v>
      </c>
      <c r="U113" s="201"/>
      <c r="V113" s="296" t="e">
        <f>IF(C113="",NA(),IF(OR(C113="Smelter not listed",C113="Smelter not yet identified"),MATCH($B113&amp;$D113,'[1]Smelter Look-up'!$J:$J,0),MATCH($B113&amp;$C113,'[1]Smelter Look-up'!$J:$J,0)))</f>
        <v>#N/A</v>
      </c>
      <c r="X113" s="227">
        <f t="shared" si="4"/>
        <v>0</v>
      </c>
      <c r="AB113" s="228" t="str">
        <f t="shared" si="5"/>
        <v>TantalumH.C. Starck Smelting GmbH &amp; Co. KG</v>
      </c>
    </row>
    <row r="114" spans="1:28" s="227" customFormat="1" ht="20" customHeight="1">
      <c r="A114" s="289" t="s">
        <v>1381</v>
      </c>
      <c r="B114" s="182" t="s">
        <v>1100</v>
      </c>
      <c r="C114" s="186" t="s">
        <v>2476</v>
      </c>
      <c r="D114" s="230"/>
      <c r="E114" s="182" t="s">
        <v>1070</v>
      </c>
      <c r="F114" s="182" t="s">
        <v>1381</v>
      </c>
      <c r="G114" s="182" t="s">
        <v>13177</v>
      </c>
      <c r="H114" s="293"/>
      <c r="I114" s="294" t="s">
        <v>1709</v>
      </c>
      <c r="J114" s="294" t="s">
        <v>4197</v>
      </c>
      <c r="K114" s="224"/>
      <c r="L114" s="224"/>
      <c r="M114" s="224"/>
      <c r="N114" s="224"/>
      <c r="O114" s="224"/>
      <c r="P114" s="295"/>
      <c r="Q114" s="225"/>
      <c r="R114" s="182" t="s">
        <v>14949</v>
      </c>
      <c r="S114" s="289" t="str">
        <f t="shared" ca="1" si="3"/>
        <v>DE</v>
      </c>
      <c r="T114" s="289" t="e">
        <f ca="1">IF(B114="","",IF(ISERROR(MATCH($J114,[1]SorP!$B$1:$B$6226,0)),"",INDIRECT("'SorP'!$A$"&amp;MATCH($S114&amp;$J114,[1]SorP!C:C,0))))</f>
        <v>#N/A</v>
      </c>
      <c r="U114" s="201"/>
      <c r="V114" s="296" t="e">
        <f>IF(C114="",NA(),IF(OR(C114="Smelter not listed",C114="Smelter not yet identified"),MATCH($B114&amp;$D114,'[1]Smelter Look-up'!$J:$J,0),MATCH($B114&amp;$C114,'[1]Smelter Look-up'!$J:$J,0)))</f>
        <v>#N/A</v>
      </c>
      <c r="X114" s="227">
        <f t="shared" si="4"/>
        <v>0</v>
      </c>
      <c r="AB114" s="228" t="str">
        <f t="shared" si="5"/>
        <v>TantalumH.C. Starck Tantalum and Niobium GmbH</v>
      </c>
    </row>
    <row r="115" spans="1:28" s="227" customFormat="1" ht="20" customHeight="1">
      <c r="A115" s="289" t="s">
        <v>1376</v>
      </c>
      <c r="B115" s="182" t="s">
        <v>1100</v>
      </c>
      <c r="C115" s="186" t="s">
        <v>1375</v>
      </c>
      <c r="D115" s="230"/>
      <c r="E115" s="182" t="s">
        <v>1077</v>
      </c>
      <c r="F115" s="182" t="s">
        <v>1376</v>
      </c>
      <c r="G115" s="182" t="s">
        <v>13177</v>
      </c>
      <c r="H115" s="293"/>
      <c r="I115" s="294" t="s">
        <v>1714</v>
      </c>
      <c r="J115" s="294" t="s">
        <v>1521</v>
      </c>
      <c r="K115" s="224"/>
      <c r="L115" s="224"/>
      <c r="M115" s="224"/>
      <c r="N115" s="224"/>
      <c r="O115" s="224"/>
      <c r="P115" s="295"/>
      <c r="Q115" s="225"/>
      <c r="R115" s="182" t="s">
        <v>1375</v>
      </c>
      <c r="S115" s="289" t="str">
        <f t="shared" ca="1" si="3"/>
        <v>JP</v>
      </c>
      <c r="T115" s="289" t="e">
        <f ca="1">IF(B115="","",IF(ISERROR(MATCH($J115,[1]SorP!$B$1:$B$6226,0)),"",INDIRECT("'SorP'!$A$"&amp;MATCH($S115&amp;$J115,[1]SorP!C:C,0))))</f>
        <v>#N/A</v>
      </c>
      <c r="U115" s="201"/>
      <c r="V115" s="296" t="e">
        <f>IF(C115="",NA(),IF(OR(C115="Smelter not listed",C115="Smelter not yet identified"),MATCH($B115&amp;$D115,'[1]Smelter Look-up'!$J:$J,0),MATCH($B115&amp;$C115,'[1]Smelter Look-up'!$J:$J,0)))</f>
        <v>#N/A</v>
      </c>
      <c r="X115" s="227">
        <f t="shared" si="4"/>
        <v>0</v>
      </c>
      <c r="AB115" s="228" t="str">
        <f t="shared" si="5"/>
        <v>TantalumGlobal Advanced Metals Aizu</v>
      </c>
    </row>
    <row r="116" spans="1:28" s="227" customFormat="1" ht="20" customHeight="1">
      <c r="A116" s="289" t="s">
        <v>1361</v>
      </c>
      <c r="B116" s="182" t="s">
        <v>1100</v>
      </c>
      <c r="C116" s="186" t="s">
        <v>1360</v>
      </c>
      <c r="D116" s="230"/>
      <c r="E116" s="182" t="s">
        <v>2384</v>
      </c>
      <c r="F116" s="182" t="s">
        <v>1361</v>
      </c>
      <c r="G116" s="182" t="s">
        <v>13177</v>
      </c>
      <c r="H116" s="293"/>
      <c r="I116" s="294" t="s">
        <v>15620</v>
      </c>
      <c r="J116" s="294" t="s">
        <v>1703</v>
      </c>
      <c r="K116" s="224"/>
      <c r="L116" s="224"/>
      <c r="M116" s="224"/>
      <c r="N116" s="224"/>
      <c r="O116" s="224"/>
      <c r="P116" s="295"/>
      <c r="Q116" s="225"/>
      <c r="R116" s="182" t="s">
        <v>1360</v>
      </c>
      <c r="S116" s="289" t="str">
        <f t="shared" ca="1" si="3"/>
        <v>US</v>
      </c>
      <c r="T116" s="289" t="e">
        <f ca="1">IF(B116="","",IF(ISERROR(MATCH($J116,[1]SorP!$B$1:$B$6226,0)),"",INDIRECT("'SorP'!$A$"&amp;MATCH($S116&amp;$J116,[1]SorP!C:C,0))))</f>
        <v>#N/A</v>
      </c>
      <c r="U116" s="201"/>
      <c r="V116" s="296" t="e">
        <f>IF(C116="",NA(),IF(OR(C116="Smelter not listed",C116="Smelter not yet identified"),MATCH($B116&amp;$D116,'[1]Smelter Look-up'!$J:$J,0),MATCH($B116&amp;$C116,'[1]Smelter Look-up'!$J:$J,0)))</f>
        <v>#N/A</v>
      </c>
      <c r="X116" s="227">
        <f t="shared" si="4"/>
        <v>0</v>
      </c>
      <c r="AB116" s="228" t="str">
        <f t="shared" si="5"/>
        <v>TantalumD Block Metals, LLC</v>
      </c>
    </row>
    <row r="117" spans="1:28" s="227" customFormat="1" ht="20" customHeight="1">
      <c r="A117" s="289" t="s">
        <v>734</v>
      </c>
      <c r="B117" s="182" t="s">
        <v>1100</v>
      </c>
      <c r="C117" s="186" t="s">
        <v>1685</v>
      </c>
      <c r="D117" s="230"/>
      <c r="E117" s="182" t="s">
        <v>1075</v>
      </c>
      <c r="F117" s="182" t="s">
        <v>734</v>
      </c>
      <c r="G117" s="182" t="s">
        <v>13177</v>
      </c>
      <c r="H117" s="293"/>
      <c r="I117" s="294" t="s">
        <v>1684</v>
      </c>
      <c r="J117" s="294" t="s">
        <v>15280</v>
      </c>
      <c r="K117" s="224"/>
      <c r="L117" s="224"/>
      <c r="M117" s="224"/>
      <c r="N117" s="224"/>
      <c r="O117" s="224"/>
      <c r="P117" s="295"/>
      <c r="Q117" s="225"/>
      <c r="R117" s="182" t="s">
        <v>2107</v>
      </c>
      <c r="S117" s="289" t="str">
        <f t="shared" ca="1" si="3"/>
        <v>IN</v>
      </c>
      <c r="T117" s="289" t="e">
        <f ca="1">IF(B117="","",IF(ISERROR(MATCH($J117,[1]SorP!$B$1:$B$6226,0)),"",INDIRECT("'SorP'!$A$"&amp;MATCH($S117&amp;$J117,[1]SorP!C:C,0))))</f>
        <v>#N/A</v>
      </c>
      <c r="U117" s="201"/>
      <c r="V117" s="296" t="e">
        <f>IF(C117="",NA(),IF(OR(C117="Smelter not listed",C117="Smelter not yet identified"),MATCH($B117&amp;$D117,'[1]Smelter Look-up'!$J:$J,0),MATCH($B117&amp;$C117,'[1]Smelter Look-up'!$J:$J,0)))</f>
        <v>#N/A</v>
      </c>
      <c r="X117" s="227">
        <f t="shared" si="4"/>
        <v>0</v>
      </c>
      <c r="AB117" s="228" t="str">
        <f t="shared" si="5"/>
        <v>TantalumMetallurgical Products India Pvt. Ltd. (MPIL)</v>
      </c>
    </row>
    <row r="118" spans="1:28" s="227" customFormat="1" ht="20" customHeight="1">
      <c r="A118" s="289" t="s">
        <v>1378</v>
      </c>
      <c r="B118" s="182" t="s">
        <v>1100</v>
      </c>
      <c r="C118" s="186" t="s">
        <v>1377</v>
      </c>
      <c r="D118" s="230"/>
      <c r="E118" s="182" t="s">
        <v>2384</v>
      </c>
      <c r="F118" s="182" t="s">
        <v>1378</v>
      </c>
      <c r="G118" s="182" t="s">
        <v>13177</v>
      </c>
      <c r="H118" s="293"/>
      <c r="I118" s="294" t="s">
        <v>1713</v>
      </c>
      <c r="J118" s="294" t="s">
        <v>1699</v>
      </c>
      <c r="K118" s="224"/>
      <c r="L118" s="224"/>
      <c r="M118" s="224"/>
      <c r="N118" s="224"/>
      <c r="O118" s="224"/>
      <c r="P118" s="295"/>
      <c r="Q118" s="225"/>
      <c r="R118" s="182" t="s">
        <v>1377</v>
      </c>
      <c r="S118" s="289" t="str">
        <f t="shared" ca="1" si="3"/>
        <v>US</v>
      </c>
      <c r="T118" s="289" t="e">
        <f ca="1">IF(B118="","",IF(ISERROR(MATCH($J118,[1]SorP!$B$1:$B$6226,0)),"",INDIRECT("'SorP'!$A$"&amp;MATCH($S118&amp;$J118,[1]SorP!C:C,0))))</f>
        <v>#N/A</v>
      </c>
      <c r="U118" s="201"/>
      <c r="V118" s="296" t="e">
        <f>IF(C118="",NA(),IF(OR(C118="Smelter not listed",C118="Smelter not yet identified"),MATCH($B118&amp;$D118,'[1]Smelter Look-up'!$J:$J,0),MATCH($B118&amp;$C118,'[1]Smelter Look-up'!$J:$J,0)))</f>
        <v>#N/A</v>
      </c>
      <c r="X118" s="227">
        <f t="shared" si="4"/>
        <v>0</v>
      </c>
      <c r="AB118" s="228" t="str">
        <f t="shared" si="5"/>
        <v>TantalumGlobal Advanced Metals Boyertown</v>
      </c>
    </row>
    <row r="119" spans="1:28" s="227" customFormat="1" ht="20" customHeight="1">
      <c r="A119" s="289" t="s">
        <v>731</v>
      </c>
      <c r="B119" s="182" t="s">
        <v>1100</v>
      </c>
      <c r="C119" s="186" t="s">
        <v>2</v>
      </c>
      <c r="D119" s="230"/>
      <c r="E119" s="182" t="s">
        <v>1069</v>
      </c>
      <c r="F119" s="182" t="s">
        <v>731</v>
      </c>
      <c r="G119" s="182" t="s">
        <v>13177</v>
      </c>
      <c r="H119" s="293"/>
      <c r="I119" s="294" t="s">
        <v>1682</v>
      </c>
      <c r="J119" s="294" t="s">
        <v>13531</v>
      </c>
      <c r="K119" s="224"/>
      <c r="L119" s="224"/>
      <c r="M119" s="224"/>
      <c r="N119" s="224"/>
      <c r="O119" s="224"/>
      <c r="P119" s="295"/>
      <c r="Q119" s="225"/>
      <c r="R119" s="182" t="s">
        <v>2</v>
      </c>
      <c r="S119" s="289" t="str">
        <f t="shared" ca="1" si="3"/>
        <v>CN</v>
      </c>
      <c r="T119" s="289" t="e">
        <f ca="1">IF(B119="","",IF(ISERROR(MATCH($J119,[1]SorP!$B$1:$B$6226,0)),"",INDIRECT("'SorP'!$A$"&amp;MATCH($S119&amp;$J119,[1]SorP!C:C,0))))</f>
        <v>#N/A</v>
      </c>
      <c r="U119" s="201"/>
      <c r="V119" s="296" t="e">
        <f>IF(C119="",NA(),IF(OR(C119="Smelter not listed",C119="Smelter not yet identified"),MATCH($B119&amp;$D119,'[1]Smelter Look-up'!$J:$J,0),MATCH($B119&amp;$C119,'[1]Smelter Look-up'!$J:$J,0)))</f>
        <v>#N/A</v>
      </c>
      <c r="X119" s="227">
        <f t="shared" si="4"/>
        <v>0</v>
      </c>
      <c r="AB119" s="228" t="str">
        <f t="shared" si="5"/>
        <v>TantalumJiuJiang JinXin Nonferrous Metals Co., Ltd.</v>
      </c>
    </row>
    <row r="120" spans="1:28" s="227" customFormat="1" ht="20" customHeight="1">
      <c r="A120" s="289" t="s">
        <v>739</v>
      </c>
      <c r="B120" s="182" t="s">
        <v>1100</v>
      </c>
      <c r="C120" s="186" t="s">
        <v>1089</v>
      </c>
      <c r="D120" s="230"/>
      <c r="E120" s="182" t="s">
        <v>1069</v>
      </c>
      <c r="F120" s="182" t="s">
        <v>739</v>
      </c>
      <c r="G120" s="182" t="s">
        <v>13177</v>
      </c>
      <c r="H120" s="293"/>
      <c r="I120" s="294" t="s">
        <v>1694</v>
      </c>
      <c r="J120" s="294" t="s">
        <v>13535</v>
      </c>
      <c r="K120" s="224"/>
      <c r="L120" s="224"/>
      <c r="M120" s="224"/>
      <c r="N120" s="224"/>
      <c r="O120" s="224"/>
      <c r="P120" s="295"/>
      <c r="Q120" s="225"/>
      <c r="R120" s="182" t="s">
        <v>13196</v>
      </c>
      <c r="S120" s="289" t="str">
        <f t="shared" ca="1" si="3"/>
        <v>CN</v>
      </c>
      <c r="T120" s="289" t="e">
        <f ca="1">IF(B120="","",IF(ISERROR(MATCH($J120,[1]SorP!$B$1:$B$6226,0)),"",INDIRECT("'SorP'!$A$"&amp;MATCH($S120&amp;$J120,[1]SorP!C:C,0))))</f>
        <v>#N/A</v>
      </c>
      <c r="U120" s="201"/>
      <c r="V120" s="296" t="e">
        <f>IF(C120="",NA(),IF(OR(C120="Smelter not listed",C120="Smelter not yet identified"),MATCH($B120&amp;$D120,'[1]Smelter Look-up'!$J:$J,0),MATCH($B120&amp;$C120,'[1]Smelter Look-up'!$J:$J,0)))</f>
        <v>#N/A</v>
      </c>
      <c r="X120" s="227">
        <f t="shared" si="4"/>
        <v>0</v>
      </c>
      <c r="AB120" s="228" t="str">
        <f t="shared" si="5"/>
        <v>TantalumRFH</v>
      </c>
    </row>
    <row r="121" spans="1:28" s="227" customFormat="1" ht="20" customHeight="1">
      <c r="A121" s="289" t="s">
        <v>1364</v>
      </c>
      <c r="B121" s="182" t="s">
        <v>1100</v>
      </c>
      <c r="C121" s="186" t="s">
        <v>2123</v>
      </c>
      <c r="D121" s="230"/>
      <c r="E121" s="182" t="s">
        <v>1069</v>
      </c>
      <c r="F121" s="182" t="s">
        <v>1364</v>
      </c>
      <c r="G121" s="182" t="s">
        <v>13177</v>
      </c>
      <c r="H121" s="293"/>
      <c r="I121" s="294" t="s">
        <v>1682</v>
      </c>
      <c r="J121" s="294" t="s">
        <v>13531</v>
      </c>
      <c r="K121" s="224"/>
      <c r="L121" s="224"/>
      <c r="M121" s="224"/>
      <c r="N121" s="224"/>
      <c r="O121" s="224"/>
      <c r="P121" s="295"/>
      <c r="Q121" s="225"/>
      <c r="R121" s="182" t="s">
        <v>2123</v>
      </c>
      <c r="S121" s="289" t="str">
        <f t="shared" ca="1" si="3"/>
        <v>CN</v>
      </c>
      <c r="T121" s="289" t="e">
        <f ca="1">IF(B121="","",IF(ISERROR(MATCH($J121,[1]SorP!$B$1:$B$6226,0)),"",INDIRECT("'SorP'!$A$"&amp;MATCH($S121&amp;$J121,[1]SorP!C:C,0))))</f>
        <v>#N/A</v>
      </c>
      <c r="U121" s="201"/>
      <c r="V121" s="296" t="e">
        <f>IF(C121="",NA(),IF(OR(C121="Smelter not listed",C121="Smelter not yet identified"),MATCH($B121&amp;$D121,'[1]Smelter Look-up'!$J:$J,0),MATCH($B121&amp;$C121,'[1]Smelter Look-up'!$J:$J,0)))</f>
        <v>#N/A</v>
      </c>
      <c r="X121" s="227">
        <f t="shared" si="4"/>
        <v>0</v>
      </c>
      <c r="AB121" s="228" t="str">
        <f t="shared" si="5"/>
        <v>TantalumJiujiang Zhongao Tantalum &amp; Niobium Co., Ltd.</v>
      </c>
    </row>
    <row r="122" spans="1:28" s="227" customFormat="1" ht="20" customHeight="1">
      <c r="A122" s="289" t="s">
        <v>736</v>
      </c>
      <c r="B122" s="182" t="s">
        <v>1100</v>
      </c>
      <c r="C122" s="186" t="s">
        <v>1087</v>
      </c>
      <c r="D122" s="230"/>
      <c r="E122" s="182" t="s">
        <v>1077</v>
      </c>
      <c r="F122" s="182" t="s">
        <v>736</v>
      </c>
      <c r="G122" s="182" t="s">
        <v>13177</v>
      </c>
      <c r="H122" s="293"/>
      <c r="I122" s="294" t="s">
        <v>1688</v>
      </c>
      <c r="J122" s="294" t="s">
        <v>1689</v>
      </c>
      <c r="K122" s="224"/>
      <c r="L122" s="224"/>
      <c r="M122" s="224"/>
      <c r="N122" s="224"/>
      <c r="O122" s="224"/>
      <c r="P122" s="295"/>
      <c r="Q122" s="225"/>
      <c r="R122" s="182" t="s">
        <v>1196</v>
      </c>
      <c r="S122" s="289" t="str">
        <f t="shared" ca="1" si="3"/>
        <v>JP</v>
      </c>
      <c r="T122" s="289" t="e">
        <f ca="1">IF(B122="","",IF(ISERROR(MATCH($J122,[1]SorP!$B$1:$B$6226,0)),"",INDIRECT("'SorP'!$A$"&amp;MATCH($S122&amp;$J122,[1]SorP!C:C,0))))</f>
        <v>#N/A</v>
      </c>
      <c r="U122" s="201"/>
      <c r="V122" s="296" t="e">
        <f>IF(C122="",NA(),IF(OR(C122="Smelter not listed",C122="Smelter not yet identified"),MATCH($B122&amp;$D122,'[1]Smelter Look-up'!$J:$J,0),MATCH($B122&amp;$C122,'[1]Smelter Look-up'!$J:$J,0)))</f>
        <v>#N/A</v>
      </c>
      <c r="X122" s="227">
        <f t="shared" si="4"/>
        <v>0</v>
      </c>
      <c r="AB122" s="228" t="str">
        <f t="shared" si="5"/>
        <v>TantalumMitsui Mining &amp; Smelting</v>
      </c>
    </row>
    <row r="123" spans="1:28" s="227" customFormat="1" ht="20" customHeight="1">
      <c r="A123" s="289" t="s">
        <v>732</v>
      </c>
      <c r="B123" s="182" t="s">
        <v>1100</v>
      </c>
      <c r="C123" s="186" t="s">
        <v>2477</v>
      </c>
      <c r="D123" s="230"/>
      <c r="E123" s="182" t="s">
        <v>1069</v>
      </c>
      <c r="F123" s="182" t="s">
        <v>732</v>
      </c>
      <c r="G123" s="182" t="s">
        <v>13177</v>
      </c>
      <c r="H123" s="293"/>
      <c r="I123" s="294" t="s">
        <v>1682</v>
      </c>
      <c r="J123" s="294" t="s">
        <v>13531</v>
      </c>
      <c r="K123" s="224"/>
      <c r="L123" s="224"/>
      <c r="M123" s="224"/>
      <c r="N123" s="224"/>
      <c r="O123" s="224"/>
      <c r="P123" s="295"/>
      <c r="Q123" s="225"/>
      <c r="R123" s="182" t="s">
        <v>44</v>
      </c>
      <c r="S123" s="289" t="str">
        <f t="shared" ca="1" si="3"/>
        <v>CN</v>
      </c>
      <c r="T123" s="289" t="e">
        <f ca="1">IF(B123="","",IF(ISERROR(MATCH($J123,[1]SorP!$B$1:$B$6226,0)),"",INDIRECT("'SorP'!$A$"&amp;MATCH($S123&amp;$J123,[1]SorP!C:C,0))))</f>
        <v>#N/A</v>
      </c>
      <c r="U123" s="201"/>
      <c r="V123" s="296" t="e">
        <f>IF(C123="",NA(),IF(OR(C123="Smelter not listed",C123="Smelter not yet identified"),MATCH($B123&amp;$D123,'[1]Smelter Look-up'!$J:$J,0),MATCH($B123&amp;$C123,'[1]Smelter Look-up'!$J:$J,0)))</f>
        <v>#N/A</v>
      </c>
      <c r="X123" s="227">
        <f t="shared" si="4"/>
        <v>0</v>
      </c>
      <c r="AB123" s="228" t="str">
        <f t="shared" si="5"/>
        <v>TantalumJiujiang Nonferrous Metals Smelting Company Limited</v>
      </c>
    </row>
    <row r="124" spans="1:28" s="227" customFormat="1" ht="20" customHeight="1">
      <c r="A124" s="289" t="s">
        <v>730</v>
      </c>
      <c r="B124" s="182" t="s">
        <v>1100</v>
      </c>
      <c r="C124" s="186" t="s">
        <v>729</v>
      </c>
      <c r="D124" s="230"/>
      <c r="E124" s="182" t="s">
        <v>1069</v>
      </c>
      <c r="F124" s="182" t="s">
        <v>730</v>
      </c>
      <c r="G124" s="182" t="s">
        <v>13177</v>
      </c>
      <c r="H124" s="293"/>
      <c r="I124" s="294" t="s">
        <v>1681</v>
      </c>
      <c r="J124" s="294" t="s">
        <v>13536</v>
      </c>
      <c r="K124" s="224"/>
      <c r="L124" s="224"/>
      <c r="M124" s="224"/>
      <c r="N124" s="224"/>
      <c r="O124" s="224"/>
      <c r="P124" s="295"/>
      <c r="Q124" s="225"/>
      <c r="R124" s="182" t="s">
        <v>14945</v>
      </c>
      <c r="S124" s="289" t="str">
        <f t="shared" ca="1" si="3"/>
        <v>CN</v>
      </c>
      <c r="T124" s="289" t="e">
        <f ca="1">IF(B124="","",IF(ISERROR(MATCH($J124,[1]SorP!$B$1:$B$6226,0)),"",INDIRECT("'SorP'!$A$"&amp;MATCH($S124&amp;$J124,[1]SorP!C:C,0))))</f>
        <v>#N/A</v>
      </c>
      <c r="U124" s="201"/>
      <c r="V124" s="296" t="e">
        <f>IF(C124="",NA(),IF(OR(C124="Smelter not listed",C124="Smelter not yet identified"),MATCH($B124&amp;$D124,'[1]Smelter Look-up'!$J:$J,0),MATCH($B124&amp;$C124,'[1]Smelter Look-up'!$J:$J,0)))</f>
        <v>#N/A</v>
      </c>
      <c r="X124" s="227">
        <f t="shared" si="4"/>
        <v>0</v>
      </c>
      <c r="AB124" s="228" t="str">
        <f t="shared" si="5"/>
        <v>TantalumGuangdong Zhiyuan New Material Co., Ltd.</v>
      </c>
    </row>
    <row r="125" spans="1:28" s="227" customFormat="1" ht="20" customHeight="1">
      <c r="A125" s="289" t="s">
        <v>383</v>
      </c>
      <c r="B125" s="182" t="s">
        <v>1100</v>
      </c>
      <c r="C125" s="186" t="s">
        <v>1</v>
      </c>
      <c r="D125" s="230"/>
      <c r="E125" s="182" t="s">
        <v>1069</v>
      </c>
      <c r="F125" s="182" t="s">
        <v>383</v>
      </c>
      <c r="G125" s="182" t="s">
        <v>13177</v>
      </c>
      <c r="H125" s="293"/>
      <c r="I125" s="294" t="s">
        <v>1702</v>
      </c>
      <c r="J125" s="294" t="s">
        <v>13535</v>
      </c>
      <c r="K125" s="224"/>
      <c r="L125" s="224"/>
      <c r="M125" s="224"/>
      <c r="N125" s="224"/>
      <c r="O125" s="224"/>
      <c r="P125" s="295"/>
      <c r="Q125" s="225"/>
      <c r="R125" s="182" t="s">
        <v>1</v>
      </c>
      <c r="S125" s="289" t="str">
        <f t="shared" ca="1" si="3"/>
        <v>CN</v>
      </c>
      <c r="T125" s="289" t="e">
        <f ca="1">IF(B125="","",IF(ISERROR(MATCH($J125,[1]SorP!$B$1:$B$6226,0)),"",INDIRECT("'SorP'!$A$"&amp;MATCH($S125&amp;$J125,[1]SorP!C:C,0))))</f>
        <v>#N/A</v>
      </c>
      <c r="U125" s="201"/>
      <c r="V125" s="296" t="e">
        <f>IF(C125="",NA(),IF(OR(C125="Smelter not listed",C125="Smelter not yet identified"),MATCH($B125&amp;$D125,'[1]Smelter Look-up'!$J:$J,0),MATCH($B125&amp;$C125,'[1]Smelter Look-up'!$J:$J,0)))</f>
        <v>#N/A</v>
      </c>
      <c r="X125" s="227">
        <f t="shared" si="4"/>
        <v>0</v>
      </c>
      <c r="AB125" s="228" t="str">
        <f t="shared" si="5"/>
        <v>TantalumHengyang King Xing Lifeng New Materials Co., Ltd.</v>
      </c>
    </row>
    <row r="126" spans="1:28" s="227" customFormat="1" ht="20" customHeight="1">
      <c r="A126" s="289" t="s">
        <v>2222</v>
      </c>
      <c r="B126" s="182" t="s">
        <v>1100</v>
      </c>
      <c r="C126" s="186" t="s">
        <v>2221</v>
      </c>
      <c r="D126" s="230"/>
      <c r="E126" s="182" t="s">
        <v>1069</v>
      </c>
      <c r="F126" s="182" t="s">
        <v>2222</v>
      </c>
      <c r="G126" s="182" t="s">
        <v>13177</v>
      </c>
      <c r="H126" s="293"/>
      <c r="I126" s="294" t="s">
        <v>1701</v>
      </c>
      <c r="J126" s="294" t="s">
        <v>13531</v>
      </c>
      <c r="K126" s="224"/>
      <c r="L126" s="224"/>
      <c r="M126" s="224"/>
      <c r="N126" s="224"/>
      <c r="O126" s="224"/>
      <c r="P126" s="295"/>
      <c r="Q126" s="225"/>
      <c r="R126" s="182" t="s">
        <v>2221</v>
      </c>
      <c r="S126" s="289" t="str">
        <f t="shared" ca="1" si="3"/>
        <v>CN</v>
      </c>
      <c r="T126" s="289" t="e">
        <f ca="1">IF(B126="","",IF(ISERROR(MATCH($J126,[1]SorP!$B$1:$B$6226,0)),"",INDIRECT("'SorP'!$A$"&amp;MATCH($S126&amp;$J126,[1]SorP!C:C,0))))</f>
        <v>#N/A</v>
      </c>
      <c r="U126" s="201"/>
      <c r="V126" s="296" t="e">
        <f>IF(C126="",NA(),IF(OR(C126="Smelter not listed",C126="Smelter not yet identified"),MATCH($B126&amp;$D126,'[1]Smelter Look-up'!$J:$J,0),MATCH($B126&amp;$C126,'[1]Smelter Look-up'!$J:$J,0)))</f>
        <v>#N/A</v>
      </c>
      <c r="X126" s="227">
        <f t="shared" si="4"/>
        <v>0</v>
      </c>
      <c r="AB126" s="228" t="str">
        <f t="shared" si="5"/>
        <v>TantalumJiangxi Tuohong New Raw Material</v>
      </c>
    </row>
    <row r="127" spans="1:28" s="227" customFormat="1" ht="20" customHeight="1">
      <c r="A127" s="289" t="s">
        <v>1383</v>
      </c>
      <c r="B127" s="182" t="s">
        <v>1100</v>
      </c>
      <c r="C127" s="186" t="s">
        <v>1382</v>
      </c>
      <c r="D127" s="230"/>
      <c r="E127" s="182" t="s">
        <v>2384</v>
      </c>
      <c r="F127" s="182" t="s">
        <v>1383</v>
      </c>
      <c r="G127" s="182" t="s">
        <v>13177</v>
      </c>
      <c r="H127" s="293"/>
      <c r="I127" s="294" t="s">
        <v>1711</v>
      </c>
      <c r="J127" s="294" t="s">
        <v>1591</v>
      </c>
      <c r="K127" s="224"/>
      <c r="L127" s="224"/>
      <c r="M127" s="224"/>
      <c r="N127" s="224"/>
      <c r="O127" s="224"/>
      <c r="P127" s="295"/>
      <c r="Q127" s="225"/>
      <c r="R127" s="182" t="s">
        <v>15338</v>
      </c>
      <c r="S127" s="289" t="str">
        <f t="shared" ca="1" si="3"/>
        <v>US</v>
      </c>
      <c r="T127" s="289" t="e">
        <f ca="1">IF(B127="","",IF(ISERROR(MATCH($J127,[1]SorP!$B$1:$B$6226,0)),"",INDIRECT("'SorP'!$A$"&amp;MATCH($S127&amp;$J127,[1]SorP!C:C,0))))</f>
        <v>#N/A</v>
      </c>
      <c r="U127" s="201"/>
      <c r="V127" s="296" t="e">
        <f>IF(C127="",NA(),IF(OR(C127="Smelter not listed",C127="Smelter not yet identified"),MATCH($B127&amp;$D127,'[1]Smelter Look-up'!$J:$J,0),MATCH($B127&amp;$C127,'[1]Smelter Look-up'!$J:$J,0)))</f>
        <v>#N/A</v>
      </c>
      <c r="X127" s="227">
        <f t="shared" si="4"/>
        <v>0</v>
      </c>
      <c r="AB127" s="228" t="str">
        <f t="shared" si="5"/>
        <v>TantalumH.C. Starck Inc.</v>
      </c>
    </row>
    <row r="128" spans="1:28" s="227" customFormat="1" ht="20" customHeight="1">
      <c r="A128" s="289" t="s">
        <v>1362</v>
      </c>
      <c r="B128" s="182" t="s">
        <v>1100</v>
      </c>
      <c r="C128" s="186" t="s">
        <v>2122</v>
      </c>
      <c r="D128" s="230"/>
      <c r="E128" s="182" t="s">
        <v>1069</v>
      </c>
      <c r="F128" s="182" t="s">
        <v>1362</v>
      </c>
      <c r="G128" s="182" t="s">
        <v>13177</v>
      </c>
      <c r="H128" s="293"/>
      <c r="I128" s="294" t="s">
        <v>1694</v>
      </c>
      <c r="J128" s="294" t="s">
        <v>13535</v>
      </c>
      <c r="K128" s="224"/>
      <c r="L128" s="224"/>
      <c r="M128" s="224"/>
      <c r="N128" s="224"/>
      <c r="O128" s="224"/>
      <c r="P128" s="295"/>
      <c r="Q128" s="225"/>
      <c r="R128" s="182" t="s">
        <v>2122</v>
      </c>
      <c r="S128" s="289" t="str">
        <f t="shared" ca="1" si="3"/>
        <v>CN</v>
      </c>
      <c r="T128" s="289" t="e">
        <f ca="1">IF(B128="","",IF(ISERROR(MATCH($J128,[1]SorP!$B$1:$B$6226,0)),"",INDIRECT("'SorP'!$A$"&amp;MATCH($S128&amp;$J128,[1]SorP!C:C,0))))</f>
        <v>#N/A</v>
      </c>
      <c r="U128" s="201"/>
      <c r="V128" s="296" t="e">
        <f>IF(C128="",NA(),IF(OR(C128="Smelter not listed",C128="Smelter not yet identified"),MATCH($B128&amp;$D128,'[1]Smelter Look-up'!$J:$J,0),MATCH($B128&amp;$C128,'[1]Smelter Look-up'!$J:$J,0)))</f>
        <v>#N/A</v>
      </c>
      <c r="X128" s="227">
        <f t="shared" si="4"/>
        <v>0</v>
      </c>
      <c r="AB128" s="228" t="str">
        <f t="shared" si="5"/>
        <v>TantalumFIR Metals &amp; Resource Ltd.</v>
      </c>
    </row>
    <row r="129" spans="1:28" s="227" customFormat="1" ht="20" customHeight="1">
      <c r="A129" s="289" t="s">
        <v>1390</v>
      </c>
      <c r="B129" s="182" t="s">
        <v>1101</v>
      </c>
      <c r="C129" s="186" t="s">
        <v>2487</v>
      </c>
      <c r="D129" s="230"/>
      <c r="E129" s="182" t="s">
        <v>1070</v>
      </c>
      <c r="F129" s="182" t="s">
        <v>1390</v>
      </c>
      <c r="G129" s="182" t="s">
        <v>13177</v>
      </c>
      <c r="H129" s="293"/>
      <c r="I129" s="294" t="s">
        <v>1709</v>
      </c>
      <c r="J129" s="294" t="s">
        <v>4197</v>
      </c>
      <c r="K129" s="224"/>
      <c r="L129" s="224"/>
      <c r="M129" s="224"/>
      <c r="N129" s="224"/>
      <c r="O129" s="224"/>
      <c r="P129" s="295"/>
      <c r="Q129" s="225"/>
      <c r="R129" s="182" t="s">
        <v>2487</v>
      </c>
      <c r="S129" s="289" t="str">
        <f t="shared" ca="1" si="3"/>
        <v>DE</v>
      </c>
      <c r="T129" s="289" t="e">
        <f ca="1">IF(B129="","",IF(ISERROR(MATCH($J129,[1]SorP!$B$1:$B$6226,0)),"",INDIRECT("'SorP'!$A$"&amp;MATCH($S129&amp;$J129,[1]SorP!C:C,0))))</f>
        <v>#N/A</v>
      </c>
      <c r="U129" s="201"/>
      <c r="V129" s="296" t="e">
        <f>IF(C129="",NA(),IF(OR(C129="Smelter not listed",C129="Smelter not yet identified"),MATCH($B129&amp;$D129,'[1]Smelter Look-up'!$J:$J,0),MATCH($B129&amp;$C129,'[1]Smelter Look-up'!$J:$J,0)))</f>
        <v>#N/A</v>
      </c>
      <c r="X129" s="227">
        <f t="shared" si="4"/>
        <v>0</v>
      </c>
      <c r="AB129" s="228" t="str">
        <f t="shared" si="5"/>
        <v>TungstenH.C. Starck Tungsten GmbH</v>
      </c>
    </row>
    <row r="130" spans="1:28" s="227" customFormat="1" ht="20" customHeight="1">
      <c r="A130" s="289" t="s">
        <v>1391</v>
      </c>
      <c r="B130" s="182" t="s">
        <v>1101</v>
      </c>
      <c r="C130" s="186" t="s">
        <v>2286</v>
      </c>
      <c r="D130" s="230"/>
      <c r="E130" s="182" t="s">
        <v>1070</v>
      </c>
      <c r="F130" s="182" t="s">
        <v>1391</v>
      </c>
      <c r="G130" s="182" t="s">
        <v>13177</v>
      </c>
      <c r="H130" s="293"/>
      <c r="I130" s="294" t="s">
        <v>1710</v>
      </c>
      <c r="J130" s="294" t="s">
        <v>1511</v>
      </c>
      <c r="K130" s="224"/>
      <c r="L130" s="224"/>
      <c r="M130" s="224"/>
      <c r="N130" s="224"/>
      <c r="O130" s="224"/>
      <c r="P130" s="295"/>
      <c r="Q130" s="225"/>
      <c r="R130" s="182" t="s">
        <v>14948</v>
      </c>
      <c r="S130" s="289" t="str">
        <f t="shared" ca="1" si="3"/>
        <v>DE</v>
      </c>
      <c r="T130" s="289" t="e">
        <f ca="1">IF(B130="","",IF(ISERROR(MATCH($J130,[1]SorP!$B$1:$B$6226,0)),"",INDIRECT("'SorP'!$A$"&amp;MATCH($S130&amp;$J130,[1]SorP!C:C,0))))</f>
        <v>#N/A</v>
      </c>
      <c r="U130" s="201"/>
      <c r="V130" s="296" t="e">
        <f>IF(C130="",NA(),IF(OR(C130="Smelter not listed",C130="Smelter not yet identified"),MATCH($B130&amp;$D130,'[1]Smelter Look-up'!$J:$J,0),MATCH($B130&amp;$C130,'[1]Smelter Look-up'!$J:$J,0)))</f>
        <v>#N/A</v>
      </c>
      <c r="X130" s="227">
        <f t="shared" si="4"/>
        <v>0</v>
      </c>
      <c r="AB130" s="228" t="str">
        <f t="shared" si="5"/>
        <v>TungstenH.C. Starck Smelting GmbH &amp; Co. KG</v>
      </c>
    </row>
    <row r="131" spans="1:28" s="227" customFormat="1" ht="20" customHeight="1">
      <c r="A131" s="289" t="s">
        <v>767</v>
      </c>
      <c r="B131" s="182" t="s">
        <v>1101</v>
      </c>
      <c r="C131" s="186" t="s">
        <v>13721</v>
      </c>
      <c r="D131" s="230"/>
      <c r="E131" s="182" t="s">
        <v>1077</v>
      </c>
      <c r="F131" s="182" t="s">
        <v>767</v>
      </c>
      <c r="G131" s="182" t="s">
        <v>13177</v>
      </c>
      <c r="H131" s="293"/>
      <c r="I131" s="294" t="s">
        <v>2087</v>
      </c>
      <c r="J131" s="294" t="s">
        <v>2088</v>
      </c>
      <c r="K131" s="224"/>
      <c r="L131" s="224"/>
      <c r="M131" s="224"/>
      <c r="N131" s="224"/>
      <c r="O131" s="224"/>
      <c r="P131" s="295"/>
      <c r="Q131" s="225"/>
      <c r="R131" s="182" t="s">
        <v>13721</v>
      </c>
      <c r="S131" s="289" t="str">
        <f t="shared" ca="1" si="3"/>
        <v>JP</v>
      </c>
      <c r="T131" s="289" t="e">
        <f ca="1">IF(B131="","",IF(ISERROR(MATCH($J131,[1]SorP!$B$1:$B$6226,0)),"",INDIRECT("'SorP'!$A$"&amp;MATCH($S131&amp;$J131,[1]SorP!C:C,0))))</f>
        <v>#N/A</v>
      </c>
      <c r="U131" s="201"/>
      <c r="V131" s="296" t="e">
        <f>IF(C131="",NA(),IF(OR(C131="Smelter not listed",C131="Smelter not yet identified"),MATCH($B131&amp;$D131,'[1]Smelter Look-up'!$J:$J,0),MATCH($B131&amp;$C131,'[1]Smelter Look-up'!$J:$J,0)))</f>
        <v>#N/A</v>
      </c>
      <c r="X131" s="227">
        <f t="shared" si="4"/>
        <v>0</v>
      </c>
      <c r="AB131" s="228" t="str">
        <f t="shared" si="5"/>
        <v>TungstenA.L.M.T. Corp.</v>
      </c>
    </row>
    <row r="132" spans="1:28" s="227" customFormat="1" ht="20" customHeight="1">
      <c r="A132" s="289" t="s">
        <v>773</v>
      </c>
      <c r="B132" s="182" t="s">
        <v>1101</v>
      </c>
      <c r="C132" s="186" t="s">
        <v>1347</v>
      </c>
      <c r="D132" s="230"/>
      <c r="E132" s="182" t="s">
        <v>1077</v>
      </c>
      <c r="F132" s="182" t="s">
        <v>773</v>
      </c>
      <c r="G132" s="182" t="s">
        <v>13177</v>
      </c>
      <c r="H132" s="293"/>
      <c r="I132" s="294" t="s">
        <v>2090</v>
      </c>
      <c r="J132" s="294" t="s">
        <v>1542</v>
      </c>
      <c r="K132" s="224"/>
      <c r="L132" s="224"/>
      <c r="M132" s="224"/>
      <c r="N132" s="224"/>
      <c r="O132" s="224"/>
      <c r="P132" s="295"/>
      <c r="Q132" s="225"/>
      <c r="R132" s="182" t="s">
        <v>1347</v>
      </c>
      <c r="S132" s="289" t="str">
        <f t="shared" ref="S132:S194" ca="1" si="6">IF(B132="","",IF(ISERROR(MATCH($E132,CL,0)),"Unknown",INDIRECT("'C'!$A$"&amp;MATCH($E132,CL,0)+1)))</f>
        <v>JP</v>
      </c>
      <c r="T132" s="289" t="e">
        <f ca="1">IF(B132="","",IF(ISERROR(MATCH($J132,[1]SorP!$B$1:$B$6226,0)),"",INDIRECT("'SorP'!$A$"&amp;MATCH($S132&amp;$J132,[1]SorP!C:C,0))))</f>
        <v>#N/A</v>
      </c>
      <c r="U132" s="201"/>
      <c r="V132" s="296" t="e">
        <f>IF(C132="",NA(),IF(OR(C132="Smelter not listed",C132="Smelter not yet identified"),MATCH($B132&amp;$D132,'[1]Smelter Look-up'!$J:$J,0),MATCH($B132&amp;$C132,'[1]Smelter Look-up'!$J:$J,0)))</f>
        <v>#N/A</v>
      </c>
      <c r="X132" s="227">
        <f t="shared" ref="X132:X194" si="7">IF(AND(C132="Smelter not listed",OR(LEN(D132)=0,LEN(E132)=0)),1,0)</f>
        <v>0</v>
      </c>
      <c r="AB132" s="228" t="str">
        <f t="shared" ref="AB132:AB194" si="8">B132&amp;C132</f>
        <v>TungstenJapan New Metals Co., Ltd.</v>
      </c>
    </row>
    <row r="133" spans="1:28" s="227" customFormat="1" ht="20" customHeight="1">
      <c r="A133" s="289" t="s">
        <v>1796</v>
      </c>
      <c r="B133" s="182" t="s">
        <v>1101</v>
      </c>
      <c r="C133" s="186" t="s">
        <v>1795</v>
      </c>
      <c r="D133" s="230"/>
      <c r="E133" s="182" t="s">
        <v>2384</v>
      </c>
      <c r="F133" s="182" t="s">
        <v>1796</v>
      </c>
      <c r="G133" s="182" t="s">
        <v>13177</v>
      </c>
      <c r="H133" s="293"/>
      <c r="I133" s="294" t="s">
        <v>1797</v>
      </c>
      <c r="J133" s="294" t="s">
        <v>1583</v>
      </c>
      <c r="K133" s="224"/>
      <c r="L133" s="224"/>
      <c r="M133" s="224"/>
      <c r="N133" s="224"/>
      <c r="O133" s="224"/>
      <c r="P133" s="295"/>
      <c r="Q133" s="225"/>
      <c r="R133" s="182" t="s">
        <v>1795</v>
      </c>
      <c r="S133" s="289" t="str">
        <f t="shared" ca="1" si="6"/>
        <v>US</v>
      </c>
      <c r="T133" s="289" t="e">
        <f ca="1">IF(B133="","",IF(ISERROR(MATCH($J133,[1]SorP!$B$1:$B$6226,0)),"",INDIRECT("'SorP'!$A$"&amp;MATCH($S133&amp;$J133,[1]SorP!C:C,0))))</f>
        <v>#N/A</v>
      </c>
      <c r="U133" s="201"/>
      <c r="V133" s="296" t="e">
        <f>IF(C133="",NA(),IF(OR(C133="Smelter not listed",C133="Smelter not yet identified"),MATCH($B133&amp;$D133,'[1]Smelter Look-up'!$J:$J,0),MATCH($B133&amp;$C133,'[1]Smelter Look-up'!$J:$J,0)))</f>
        <v>#N/A</v>
      </c>
      <c r="X133" s="227">
        <f t="shared" si="7"/>
        <v>0</v>
      </c>
      <c r="AB133" s="228" t="str">
        <f t="shared" si="8"/>
        <v>TungstenNiagara Refining LLC</v>
      </c>
    </row>
    <row r="134" spans="1:28" s="227" customFormat="1" ht="20" customHeight="1">
      <c r="A134" s="289" t="s">
        <v>130</v>
      </c>
      <c r="B134" s="182" t="s">
        <v>1101</v>
      </c>
      <c r="C134" s="186" t="s">
        <v>148</v>
      </c>
      <c r="D134" s="230"/>
      <c r="E134" s="182" t="s">
        <v>1069</v>
      </c>
      <c r="F134" s="182" t="s">
        <v>130</v>
      </c>
      <c r="G134" s="182" t="s">
        <v>13177</v>
      </c>
      <c r="H134" s="293"/>
      <c r="I134" s="294" t="s">
        <v>1792</v>
      </c>
      <c r="J134" s="294" t="s">
        <v>13531</v>
      </c>
      <c r="K134" s="224"/>
      <c r="L134" s="224"/>
      <c r="M134" s="224"/>
      <c r="N134" s="224"/>
      <c r="O134" s="224"/>
      <c r="P134" s="295"/>
      <c r="Q134" s="225"/>
      <c r="R134" s="182" t="s">
        <v>148</v>
      </c>
      <c r="S134" s="289" t="str">
        <f t="shared" ca="1" si="6"/>
        <v>CN</v>
      </c>
      <c r="T134" s="289" t="e">
        <f ca="1">IF(B134="","",IF(ISERROR(MATCH($J134,[1]SorP!$B$1:$B$6226,0)),"",INDIRECT("'SorP'!$A$"&amp;MATCH($S134&amp;$J134,[1]SorP!C:C,0))))</f>
        <v>#N/A</v>
      </c>
      <c r="U134" s="201"/>
      <c r="V134" s="296" t="e">
        <f>IF(C134="",NA(),IF(OR(C134="Smelter not listed",C134="Smelter not yet identified"),MATCH($B134&amp;$D134,'[1]Smelter Look-up'!$J:$J,0),MATCH($B134&amp;$C134,'[1]Smelter Look-up'!$J:$J,0)))</f>
        <v>#N/A</v>
      </c>
      <c r="X134" s="227">
        <f t="shared" si="7"/>
        <v>0</v>
      </c>
      <c r="AB134" s="228" t="str">
        <f t="shared" si="8"/>
        <v>TungstenJiangxi Gan Bei Tungsten Co., Ltd.</v>
      </c>
    </row>
    <row r="135" spans="1:28" s="227" customFormat="1" ht="20" customHeight="1">
      <c r="A135" s="289" t="s">
        <v>769</v>
      </c>
      <c r="B135" s="182" t="s">
        <v>1101</v>
      </c>
      <c r="C135" s="186" t="s">
        <v>2193</v>
      </c>
      <c r="D135" s="230"/>
      <c r="E135" s="182" t="s">
        <v>1069</v>
      </c>
      <c r="F135" s="182" t="s">
        <v>769</v>
      </c>
      <c r="G135" s="182" t="s">
        <v>13177</v>
      </c>
      <c r="H135" s="293"/>
      <c r="I135" s="294" t="s">
        <v>1781</v>
      </c>
      <c r="J135" s="294" t="s">
        <v>13536</v>
      </c>
      <c r="K135" s="224"/>
      <c r="L135" s="224"/>
      <c r="M135" s="224"/>
      <c r="N135" s="224"/>
      <c r="O135" s="224"/>
      <c r="P135" s="295"/>
      <c r="Q135" s="225"/>
      <c r="R135" s="182" t="s">
        <v>1345</v>
      </c>
      <c r="S135" s="289" t="str">
        <f t="shared" ca="1" si="6"/>
        <v>CN</v>
      </c>
      <c r="T135" s="289" t="e">
        <f ca="1">IF(B135="","",IF(ISERROR(MATCH($J135,[1]SorP!$B$1:$B$6226,0)),"",INDIRECT("'SorP'!$A$"&amp;MATCH($S135&amp;$J135,[1]SorP!C:C,0))))</f>
        <v>#N/A</v>
      </c>
      <c r="U135" s="201"/>
      <c r="V135" s="296" t="e">
        <f>IF(C135="",NA(),IF(OR(C135="Smelter not listed",C135="Smelter not yet identified"),MATCH($B135&amp;$D135,'[1]Smelter Look-up'!$J:$J,0),MATCH($B135&amp;$C135,'[1]Smelter Look-up'!$J:$J,0)))</f>
        <v>#N/A</v>
      </c>
      <c r="X135" s="227">
        <f t="shared" si="7"/>
        <v>0</v>
      </c>
      <c r="AB135" s="228" t="str">
        <f t="shared" si="8"/>
        <v>TungstenChaozhou Xianglu Tungsten Industry Co., Ltd.</v>
      </c>
    </row>
    <row r="136" spans="1:28" s="227" customFormat="1" ht="20" customHeight="1">
      <c r="A136" s="289" t="s">
        <v>132</v>
      </c>
      <c r="B136" s="182" t="s">
        <v>1101</v>
      </c>
      <c r="C136" s="186" t="s">
        <v>142</v>
      </c>
      <c r="D136" s="230"/>
      <c r="E136" s="182" t="s">
        <v>1069</v>
      </c>
      <c r="F136" s="182" t="s">
        <v>132</v>
      </c>
      <c r="G136" s="182" t="s">
        <v>13177</v>
      </c>
      <c r="H136" s="293"/>
      <c r="I136" s="294" t="s">
        <v>1732</v>
      </c>
      <c r="J136" s="294" t="s">
        <v>13531</v>
      </c>
      <c r="K136" s="224"/>
      <c r="L136" s="224"/>
      <c r="M136" s="224"/>
      <c r="N136" s="224"/>
      <c r="O136" s="224"/>
      <c r="P136" s="295"/>
      <c r="Q136" s="225"/>
      <c r="R136" s="182" t="s">
        <v>142</v>
      </c>
      <c r="S136" s="289" t="str">
        <f t="shared" ca="1" si="6"/>
        <v>CN</v>
      </c>
      <c r="T136" s="289" t="e">
        <f ca="1">IF(B136="","",IF(ISERROR(MATCH($J136,[1]SorP!$B$1:$B$6226,0)),"",INDIRECT("'SorP'!$A$"&amp;MATCH($S136&amp;$J136,[1]SorP!C:C,0))))</f>
        <v>#N/A</v>
      </c>
      <c r="U136" s="201"/>
      <c r="V136" s="296" t="e">
        <f>IF(C136="",NA(),IF(OR(C136="Smelter not listed",C136="Smelter not yet identified"),MATCH($B136&amp;$D136,'[1]Smelter Look-up'!$J:$J,0),MATCH($B136&amp;$C136,'[1]Smelter Look-up'!$J:$J,0)))</f>
        <v>#N/A</v>
      </c>
      <c r="X136" s="227">
        <f t="shared" si="7"/>
        <v>0</v>
      </c>
      <c r="AB136" s="228" t="str">
        <f t="shared" si="8"/>
        <v>TungstenGanzhou Jiangwu Ferrotungsten Co., Ltd.</v>
      </c>
    </row>
    <row r="137" spans="1:28" s="227" customFormat="1" ht="20" customHeight="1">
      <c r="A137" s="289" t="s">
        <v>135</v>
      </c>
      <c r="B137" s="182" t="s">
        <v>1101</v>
      </c>
      <c r="C137" s="186" t="s">
        <v>145</v>
      </c>
      <c r="D137" s="230"/>
      <c r="E137" s="182" t="s">
        <v>1069</v>
      </c>
      <c r="F137" s="182" t="s">
        <v>135</v>
      </c>
      <c r="G137" s="182" t="s">
        <v>13177</v>
      </c>
      <c r="H137" s="293"/>
      <c r="I137" s="294" t="s">
        <v>1790</v>
      </c>
      <c r="J137" s="294" t="s">
        <v>13531</v>
      </c>
      <c r="K137" s="224"/>
      <c r="L137" s="224"/>
      <c r="M137" s="224"/>
      <c r="N137" s="224"/>
      <c r="O137" s="224"/>
      <c r="P137" s="295"/>
      <c r="Q137" s="225"/>
      <c r="R137" s="182" t="s">
        <v>145</v>
      </c>
      <c r="S137" s="289" t="str">
        <f t="shared" ca="1" si="6"/>
        <v>CN</v>
      </c>
      <c r="T137" s="289" t="e">
        <f ca="1">IF(B137="","",IF(ISERROR(MATCH($J137,[1]SorP!$B$1:$B$6226,0)),"",INDIRECT("'SorP'!$A$"&amp;MATCH($S137&amp;$J137,[1]SorP!C:C,0))))</f>
        <v>#N/A</v>
      </c>
      <c r="U137" s="201"/>
      <c r="V137" s="296" t="e">
        <f>IF(C137="",NA(),IF(OR(C137="Smelter not listed",C137="Smelter not yet identified"),MATCH($B137&amp;$D137,'[1]Smelter Look-up'!$J:$J,0),MATCH($B137&amp;$C137,'[1]Smelter Look-up'!$J:$J,0)))</f>
        <v>#N/A</v>
      </c>
      <c r="X137" s="227">
        <f t="shared" si="7"/>
        <v>0</v>
      </c>
      <c r="AB137" s="228" t="str">
        <f t="shared" si="8"/>
        <v>TungstenJiangxi Tonggu Non-ferrous Metallurgical &amp; Chemical Co., Ltd.</v>
      </c>
    </row>
    <row r="138" spans="1:28" s="227" customFormat="1" ht="20" customHeight="1">
      <c r="A138" s="289" t="s">
        <v>775</v>
      </c>
      <c r="B138" s="182" t="s">
        <v>1101</v>
      </c>
      <c r="C138" s="186" t="s">
        <v>1787</v>
      </c>
      <c r="D138" s="230"/>
      <c r="E138" s="182" t="s">
        <v>1063</v>
      </c>
      <c r="F138" s="182" t="s">
        <v>775</v>
      </c>
      <c r="G138" s="182" t="s">
        <v>13177</v>
      </c>
      <c r="H138" s="293"/>
      <c r="I138" s="294" t="s">
        <v>1785</v>
      </c>
      <c r="J138" s="294" t="s">
        <v>2761</v>
      </c>
      <c r="K138" s="224"/>
      <c r="L138" s="224"/>
      <c r="M138" s="224"/>
      <c r="N138" s="224"/>
      <c r="O138" s="224"/>
      <c r="P138" s="295"/>
      <c r="Q138" s="225"/>
      <c r="R138" s="182" t="s">
        <v>2490</v>
      </c>
      <c r="S138" s="289" t="str">
        <f t="shared" ca="1" si="6"/>
        <v>AT</v>
      </c>
      <c r="T138" s="289" t="e">
        <f ca="1">IF(B138="","",IF(ISERROR(MATCH($J138,[1]SorP!$B$1:$B$6226,0)),"",INDIRECT("'SorP'!$A$"&amp;MATCH($S138&amp;$J138,[1]SorP!C:C,0))))</f>
        <v>#N/A</v>
      </c>
      <c r="U138" s="201"/>
      <c r="V138" s="296" t="e">
        <f>IF(C138="",NA(),IF(OR(C138="Smelter not listed",C138="Smelter not yet identified"),MATCH($B138&amp;$D138,'[1]Smelter Look-up'!$J:$J,0),MATCH($B138&amp;$C138,'[1]Smelter Look-up'!$J:$J,0)))</f>
        <v>#N/A</v>
      </c>
      <c r="X138" s="227">
        <f t="shared" si="7"/>
        <v>0</v>
      </c>
      <c r="AB138" s="228" t="str">
        <f t="shared" si="8"/>
        <v>TungstenWBH</v>
      </c>
    </row>
    <row r="139" spans="1:28" s="227" customFormat="1" ht="20" customHeight="1">
      <c r="A139" s="289" t="s">
        <v>737</v>
      </c>
      <c r="B139" s="182" t="s">
        <v>1100</v>
      </c>
      <c r="C139" s="186" t="s">
        <v>46</v>
      </c>
      <c r="D139" s="230"/>
      <c r="E139" s="182" t="s">
        <v>1072</v>
      </c>
      <c r="F139" s="182" t="s">
        <v>737</v>
      </c>
      <c r="G139" s="182" t="s">
        <v>13177</v>
      </c>
      <c r="H139" s="293"/>
      <c r="I139" s="294" t="s">
        <v>1690</v>
      </c>
      <c r="J139" s="294" t="s">
        <v>1691</v>
      </c>
      <c r="K139" s="224"/>
      <c r="L139" s="224"/>
      <c r="M139" s="224"/>
      <c r="N139" s="224"/>
      <c r="O139" s="224"/>
      <c r="P139" s="295"/>
      <c r="Q139" s="225"/>
      <c r="R139" s="182" t="s">
        <v>2478</v>
      </c>
      <c r="S139" s="289" t="str">
        <f t="shared" ca="1" si="6"/>
        <v>EE</v>
      </c>
      <c r="T139" s="289" t="e">
        <f ca="1">IF(B139="","",IF(ISERROR(MATCH($J139,[1]SorP!$B$1:$B$6226,0)),"",INDIRECT("'SorP'!$A$"&amp;MATCH($S139&amp;$J139,[1]SorP!C:C,0))))</f>
        <v>#N/A</v>
      </c>
      <c r="U139" s="201"/>
      <c r="V139" s="296" t="e">
        <f>IF(C139="",NA(),IF(OR(C139="Smelter not listed",C139="Smelter not yet identified"),MATCH($B139&amp;$D139,'[1]Smelter Look-up'!$J:$J,0),MATCH($B139&amp;$C139,'[1]Smelter Look-up'!$J:$J,0)))</f>
        <v>#N/A</v>
      </c>
      <c r="X139" s="227">
        <f t="shared" si="7"/>
        <v>0</v>
      </c>
      <c r="AB139" s="228" t="str">
        <f t="shared" si="8"/>
        <v>TantalumMolycorp Silmet A.S.</v>
      </c>
    </row>
    <row r="140" spans="1:28" s="227" customFormat="1" ht="20" customHeight="1">
      <c r="A140" s="289" t="s">
        <v>742</v>
      </c>
      <c r="B140" s="182" t="s">
        <v>1100</v>
      </c>
      <c r="C140" s="186" t="s">
        <v>1697</v>
      </c>
      <c r="D140" s="230"/>
      <c r="E140" s="182" t="s">
        <v>2384</v>
      </c>
      <c r="F140" s="182" t="s">
        <v>742</v>
      </c>
      <c r="G140" s="182" t="s">
        <v>13177</v>
      </c>
      <c r="H140" s="293"/>
      <c r="I140" s="294" t="s">
        <v>1698</v>
      </c>
      <c r="J140" s="294" t="s">
        <v>1699</v>
      </c>
      <c r="K140" s="224"/>
      <c r="L140" s="224"/>
      <c r="M140" s="224"/>
      <c r="N140" s="224"/>
      <c r="O140" s="224"/>
      <c r="P140" s="295"/>
      <c r="Q140" s="225"/>
      <c r="R140" s="182" t="s">
        <v>1697</v>
      </c>
      <c r="S140" s="289" t="str">
        <f t="shared" ca="1" si="6"/>
        <v>US</v>
      </c>
      <c r="T140" s="289" t="e">
        <f ca="1">IF(B140="","",IF(ISERROR(MATCH($J140,[1]SorP!$B$1:$B$6226,0)),"",INDIRECT("'SorP'!$A$"&amp;MATCH($S140&amp;$J140,[1]SorP!C:C,0))))</f>
        <v>#N/A</v>
      </c>
      <c r="U140" s="201"/>
      <c r="V140" s="296" t="e">
        <f>IF(C140="",NA(),IF(OR(C140="Smelter not listed",C140="Smelter not yet identified"),MATCH($B140&amp;$D140,'[1]Smelter Look-up'!$J:$J,0),MATCH($B140&amp;$C140,'[1]Smelter Look-up'!$J:$J,0)))</f>
        <v>#N/A</v>
      </c>
      <c r="X140" s="227">
        <f t="shared" si="7"/>
        <v>0</v>
      </c>
      <c r="AB140" s="228" t="str">
        <f t="shared" si="8"/>
        <v>TantalumTelex Metals</v>
      </c>
    </row>
    <row r="141" spans="1:28" s="227" customFormat="1" ht="20" customHeight="1">
      <c r="A141" s="289" t="s">
        <v>1388</v>
      </c>
      <c r="B141" s="182" t="s">
        <v>1100</v>
      </c>
      <c r="C141" s="186" t="s">
        <v>1387</v>
      </c>
      <c r="D141" s="230"/>
      <c r="E141" s="182" t="s">
        <v>1082</v>
      </c>
      <c r="F141" s="182" t="s">
        <v>1388</v>
      </c>
      <c r="G141" s="182" t="s">
        <v>13177</v>
      </c>
      <c r="H141" s="293"/>
      <c r="I141" s="294" t="s">
        <v>1705</v>
      </c>
      <c r="J141" s="294" t="s">
        <v>1706</v>
      </c>
      <c r="K141" s="224"/>
      <c r="L141" s="224"/>
      <c r="M141" s="224"/>
      <c r="N141" s="224"/>
      <c r="O141" s="224"/>
      <c r="P141" s="295"/>
      <c r="Q141" s="225"/>
      <c r="R141" s="182" t="s">
        <v>14950</v>
      </c>
      <c r="S141" s="289" t="str">
        <f t="shared" ca="1" si="6"/>
        <v>MX</v>
      </c>
      <c r="T141" s="289" t="e">
        <f ca="1">IF(B141="","",IF(ISERROR(MATCH($J141,[1]SorP!$B$1:$B$6226,0)),"",INDIRECT("'SorP'!$A$"&amp;MATCH($S141&amp;$J141,[1]SorP!C:C,0))))</f>
        <v>#N/A</v>
      </c>
      <c r="U141" s="201"/>
      <c r="V141" s="296" t="e">
        <f>IF(C141="",NA(),IF(OR(C141="Smelter not listed",C141="Smelter not yet identified"),MATCH($B141&amp;$D141,'[1]Smelter Look-up'!$J:$J,0),MATCH($B141&amp;$C141,'[1]Smelter Look-up'!$J:$J,0)))</f>
        <v>#N/A</v>
      </c>
      <c r="X141" s="227">
        <f t="shared" si="7"/>
        <v>0</v>
      </c>
      <c r="AB141" s="228" t="str">
        <f t="shared" si="8"/>
        <v>TantalumKEMET Blue Metals</v>
      </c>
    </row>
    <row r="142" spans="1:28" s="227" customFormat="1" ht="20" customHeight="1">
      <c r="A142" s="289" t="s">
        <v>15714</v>
      </c>
      <c r="B142" s="182" t="s">
        <v>1099</v>
      </c>
      <c r="C142" s="186" t="s">
        <v>15713</v>
      </c>
      <c r="D142" s="230"/>
      <c r="E142" s="182" t="s">
        <v>1074</v>
      </c>
      <c r="F142" s="182" t="s">
        <v>15714</v>
      </c>
      <c r="G142" s="182" t="s">
        <v>13177</v>
      </c>
      <c r="H142" s="293"/>
      <c r="I142" s="294" t="s">
        <v>14986</v>
      </c>
      <c r="J142" s="294" t="s">
        <v>12799</v>
      </c>
      <c r="K142" s="224"/>
      <c r="L142" s="224"/>
      <c r="M142" s="224"/>
      <c r="N142" s="224"/>
      <c r="O142" s="224"/>
      <c r="P142" s="295"/>
      <c r="Q142" s="225"/>
      <c r="R142" s="182" t="s">
        <v>15713</v>
      </c>
      <c r="S142" s="289" t="str">
        <f t="shared" ca="1" si="6"/>
        <v>ID</v>
      </c>
      <c r="T142" s="289" t="e">
        <f ca="1">IF(B142="","",IF(ISERROR(MATCH($J142,[1]SorP!$B$1:$B$6226,0)),"",INDIRECT("'SorP'!$A$"&amp;MATCH($S142&amp;$J142,[1]SorP!C:C,0))))</f>
        <v>#N/A</v>
      </c>
      <c r="U142" s="201"/>
      <c r="V142" s="296" t="e">
        <f>IF(C142="",NA(),IF(OR(C142="Smelter not listed",C142="Smelter not yet identified"),MATCH($B142&amp;$D142,'[1]Smelter Look-up'!$J:$J,0),MATCH($B142&amp;$C142,'[1]Smelter Look-up'!$J:$J,0)))</f>
        <v>#N/A</v>
      </c>
      <c r="X142" s="227">
        <f t="shared" si="7"/>
        <v>0</v>
      </c>
      <c r="AB142" s="228" t="str">
        <f t="shared" si="8"/>
        <v>TinPT Prima Timah Utama</v>
      </c>
    </row>
    <row r="143" spans="1:28" s="227" customFormat="1" ht="20" customHeight="1">
      <c r="A143" s="289" t="s">
        <v>764</v>
      </c>
      <c r="B143" s="182" t="s">
        <v>1099</v>
      </c>
      <c r="C143" s="186" t="s">
        <v>2484</v>
      </c>
      <c r="D143" s="230"/>
      <c r="E143" s="182" t="s">
        <v>1065</v>
      </c>
      <c r="F143" s="182" t="s">
        <v>764</v>
      </c>
      <c r="G143" s="182" t="s">
        <v>13177</v>
      </c>
      <c r="H143" s="293"/>
      <c r="I143" s="294" t="s">
        <v>1725</v>
      </c>
      <c r="J143" s="294" t="s">
        <v>1729</v>
      </c>
      <c r="K143" s="224"/>
      <c r="L143" s="224"/>
      <c r="M143" s="224"/>
      <c r="N143" s="224"/>
      <c r="O143" s="224"/>
      <c r="P143" s="295"/>
      <c r="Q143" s="225"/>
      <c r="R143" s="182" t="s">
        <v>2484</v>
      </c>
      <c r="S143" s="289" t="str">
        <f t="shared" ca="1" si="6"/>
        <v>BR</v>
      </c>
      <c r="T143" s="289" t="e">
        <f ca="1">IF(B143="","",IF(ISERROR(MATCH($J143,[1]SorP!$B$1:$B$6226,0)),"",INDIRECT("'SorP'!$A$"&amp;MATCH($S143&amp;$J143,[1]SorP!C:C,0))))</f>
        <v>#N/A</v>
      </c>
      <c r="U143" s="201"/>
      <c r="V143" s="296" t="e">
        <f>IF(C143="",NA(),IF(OR(C143="Smelter not listed",C143="Smelter not yet identified"),MATCH($B143&amp;$D143,'[1]Smelter Look-up'!$J:$J,0),MATCH($B143&amp;$C143,'[1]Smelter Look-up'!$J:$J,0)))</f>
        <v>#N/A</v>
      </c>
      <c r="X143" s="227">
        <f t="shared" si="7"/>
        <v>0</v>
      </c>
      <c r="AB143" s="228" t="str">
        <f t="shared" si="8"/>
        <v>TinWhite Solder Metalurgia e Mineracao Ltda.</v>
      </c>
    </row>
    <row r="144" spans="1:28" s="227" customFormat="1" ht="20" customHeight="1">
      <c r="A144" s="289" t="s">
        <v>15307</v>
      </c>
      <c r="B144" s="182" t="s">
        <v>1099</v>
      </c>
      <c r="C144" s="186" t="s">
        <v>15306</v>
      </c>
      <c r="D144" s="230"/>
      <c r="E144" s="182" t="s">
        <v>1074</v>
      </c>
      <c r="F144" s="182" t="s">
        <v>15307</v>
      </c>
      <c r="G144" s="182" t="s">
        <v>13177</v>
      </c>
      <c r="H144" s="293"/>
      <c r="I144" s="294" t="s">
        <v>15308</v>
      </c>
      <c r="J144" s="294" t="s">
        <v>1748</v>
      </c>
      <c r="K144" s="224"/>
      <c r="L144" s="224"/>
      <c r="M144" s="224"/>
      <c r="N144" s="224"/>
      <c r="O144" s="224"/>
      <c r="P144" s="295"/>
      <c r="Q144" s="225"/>
      <c r="R144" s="182" t="s">
        <v>15306</v>
      </c>
      <c r="S144" s="289" t="str">
        <f t="shared" ca="1" si="6"/>
        <v>ID</v>
      </c>
      <c r="T144" s="289" t="e">
        <f ca="1">IF(B144="","",IF(ISERROR(MATCH($J144,[1]SorP!$B$1:$B$6226,0)),"",INDIRECT("'SorP'!$A$"&amp;MATCH($S144&amp;$J144,[1]SorP!C:C,0))))</f>
        <v>#N/A</v>
      </c>
      <c r="U144" s="201"/>
      <c r="V144" s="296" t="e">
        <f>IF(C144="",NA(),IF(OR(C144="Smelter not listed",C144="Smelter not yet identified"),MATCH($B144&amp;$D144,'[1]Smelter Look-up'!$J:$J,0),MATCH($B144&amp;$C144,'[1]Smelter Look-up'!$J:$J,0)))</f>
        <v>#N/A</v>
      </c>
      <c r="X144" s="227">
        <f t="shared" si="7"/>
        <v>0</v>
      </c>
      <c r="AB144" s="228" t="str">
        <f t="shared" si="8"/>
        <v>TinPT Cipta Persada Mulia</v>
      </c>
    </row>
    <row r="145" spans="1:28" s="227" customFormat="1" ht="20" customHeight="1">
      <c r="A145" s="289" t="s">
        <v>15310</v>
      </c>
      <c r="B145" s="182" t="s">
        <v>1099</v>
      </c>
      <c r="C145" s="186" t="s">
        <v>15309</v>
      </c>
      <c r="D145" s="230"/>
      <c r="E145" s="182" t="s">
        <v>1074</v>
      </c>
      <c r="F145" s="182" t="s">
        <v>15310</v>
      </c>
      <c r="G145" s="182" t="s">
        <v>13177</v>
      </c>
      <c r="H145" s="293"/>
      <c r="I145" s="294" t="s">
        <v>1726</v>
      </c>
      <c r="J145" s="294" t="s">
        <v>12799</v>
      </c>
      <c r="K145" s="224"/>
      <c r="L145" s="224"/>
      <c r="M145" s="224"/>
      <c r="N145" s="224"/>
      <c r="O145" s="224"/>
      <c r="P145" s="295"/>
      <c r="Q145" s="225"/>
      <c r="R145" s="182" t="s">
        <v>15309</v>
      </c>
      <c r="S145" s="289" t="str">
        <f t="shared" ca="1" si="6"/>
        <v>ID</v>
      </c>
      <c r="T145" s="289" t="e">
        <f ca="1">IF(B145="","",IF(ISERROR(MATCH($J145,[1]SorP!$B$1:$B$6226,0)),"",INDIRECT("'SorP'!$A$"&amp;MATCH($S145&amp;$J145,[1]SorP!C:C,0))))</f>
        <v>#N/A</v>
      </c>
      <c r="U145" s="201"/>
      <c r="V145" s="296" t="e">
        <f>IF(C145="",NA(),IF(OR(C145="Smelter not listed",C145="Smelter not yet identified"),MATCH($B145&amp;$D145,'[1]Smelter Look-up'!$J:$J,0),MATCH($B145&amp;$C145,'[1]Smelter Look-up'!$J:$J,0)))</f>
        <v>#N/A</v>
      </c>
      <c r="X145" s="227">
        <f t="shared" si="7"/>
        <v>0</v>
      </c>
      <c r="AB145" s="228" t="str">
        <f t="shared" si="8"/>
        <v>TinPT Putera Sarana Shakti (PT PSS)</v>
      </c>
    </row>
    <row r="146" spans="1:28" s="227" customFormat="1" ht="20" customHeight="1">
      <c r="A146" s="289" t="s">
        <v>768</v>
      </c>
      <c r="B146" s="182" t="s">
        <v>1101</v>
      </c>
      <c r="C146" s="186" t="s">
        <v>2191</v>
      </c>
      <c r="D146" s="230"/>
      <c r="E146" s="182" t="s">
        <v>2384</v>
      </c>
      <c r="F146" s="182" t="s">
        <v>768</v>
      </c>
      <c r="G146" s="182" t="s">
        <v>13177</v>
      </c>
      <c r="H146" s="293"/>
      <c r="I146" s="294" t="s">
        <v>1779</v>
      </c>
      <c r="J146" s="294" t="s">
        <v>1780</v>
      </c>
      <c r="K146" s="224"/>
      <c r="L146" s="224"/>
      <c r="M146" s="224"/>
      <c r="N146" s="224"/>
      <c r="O146" s="224"/>
      <c r="P146" s="295"/>
      <c r="Q146" s="225"/>
      <c r="R146" s="182" t="s">
        <v>140</v>
      </c>
      <c r="S146" s="289" t="str">
        <f t="shared" ca="1" si="6"/>
        <v>US</v>
      </c>
      <c r="T146" s="289" t="e">
        <f ca="1">IF(B146="","",IF(ISERROR(MATCH($J146,[1]SorP!$B$1:$B$6226,0)),"",INDIRECT("'SorP'!$A$"&amp;MATCH($S146&amp;$J146,[1]SorP!C:C,0))))</f>
        <v>#N/A</v>
      </c>
      <c r="U146" s="201"/>
      <c r="V146" s="296" t="e">
        <f>IF(C146="",NA(),IF(OR(C146="Smelter not listed",C146="Smelter not yet identified"),MATCH($B146&amp;$D146,'[1]Smelter Look-up'!$J:$J,0),MATCH($B146&amp;$C146,'[1]Smelter Look-up'!$J:$J,0)))</f>
        <v>#N/A</v>
      </c>
      <c r="X146" s="227">
        <f t="shared" si="7"/>
        <v>0</v>
      </c>
      <c r="AB146" s="228" t="str">
        <f t="shared" si="8"/>
        <v>TungstenATI Metalworking Products</v>
      </c>
    </row>
    <row r="147" spans="1:28" s="227" customFormat="1" ht="20" customHeight="1">
      <c r="A147" s="289" t="s">
        <v>133</v>
      </c>
      <c r="B147" s="182" t="s">
        <v>1101</v>
      </c>
      <c r="C147" s="186" t="s">
        <v>143</v>
      </c>
      <c r="D147" s="230"/>
      <c r="E147" s="182" t="s">
        <v>1069</v>
      </c>
      <c r="F147" s="182" t="s">
        <v>133</v>
      </c>
      <c r="G147" s="182" t="s">
        <v>13177</v>
      </c>
      <c r="H147" s="293"/>
      <c r="I147" s="294" t="s">
        <v>1732</v>
      </c>
      <c r="J147" s="294" t="s">
        <v>13531</v>
      </c>
      <c r="K147" s="224"/>
      <c r="L147" s="224"/>
      <c r="M147" s="224"/>
      <c r="N147" s="224"/>
      <c r="O147" s="224"/>
      <c r="P147" s="295"/>
      <c r="Q147" s="225"/>
      <c r="R147" s="182" t="s">
        <v>143</v>
      </c>
      <c r="S147" s="289" t="str">
        <f t="shared" ca="1" si="6"/>
        <v>CN</v>
      </c>
      <c r="T147" s="289" t="e">
        <f ca="1">IF(B147="","",IF(ISERROR(MATCH($J147,[1]SorP!$B$1:$B$6226,0)),"",INDIRECT("'SorP'!$A$"&amp;MATCH($S147&amp;$J147,[1]SorP!C:C,0))))</f>
        <v>#N/A</v>
      </c>
      <c r="U147" s="201"/>
      <c r="V147" s="296" t="e">
        <f>IF(C147="",NA(),IF(OR(C147="Smelter not listed",C147="Smelter not yet identified"),MATCH($B147&amp;$D147,'[1]Smelter Look-up'!$J:$J,0),MATCH($B147&amp;$C147,'[1]Smelter Look-up'!$J:$J,0)))</f>
        <v>#N/A</v>
      </c>
      <c r="X147" s="227">
        <f t="shared" si="7"/>
        <v>0</v>
      </c>
      <c r="AB147" s="228" t="str">
        <f t="shared" si="8"/>
        <v>TungstenJiangxi Yaosheng Tungsten Co., Ltd.</v>
      </c>
    </row>
    <row r="148" spans="1:28" s="227" customFormat="1" ht="20" customHeight="1">
      <c r="A148" s="289" t="s">
        <v>13724</v>
      </c>
      <c r="B148" s="182" t="s">
        <v>1101</v>
      </c>
      <c r="C148" s="186" t="s">
        <v>13722</v>
      </c>
      <c r="D148" s="230"/>
      <c r="E148" s="182" t="s">
        <v>1069</v>
      </c>
      <c r="F148" s="182" t="s">
        <v>13724</v>
      </c>
      <c r="G148" s="182" t="s">
        <v>13177</v>
      </c>
      <c r="H148" s="293"/>
      <c r="I148" s="294" t="s">
        <v>1581</v>
      </c>
      <c r="J148" s="294" t="s">
        <v>13533</v>
      </c>
      <c r="K148" s="224"/>
      <c r="L148" s="224"/>
      <c r="M148" s="224"/>
      <c r="N148" s="224"/>
      <c r="O148" s="224"/>
      <c r="P148" s="295"/>
      <c r="Q148" s="225"/>
      <c r="R148" s="182" t="s">
        <v>14970</v>
      </c>
      <c r="S148" s="289" t="str">
        <f t="shared" ca="1" si="6"/>
        <v>CN</v>
      </c>
      <c r="T148" s="289" t="e">
        <f ca="1">IF(B148="","",IF(ISERROR(MATCH($J148,[1]SorP!$B$1:$B$6226,0)),"",INDIRECT("'SorP'!$A$"&amp;MATCH($S148&amp;$J148,[1]SorP!C:C,0))))</f>
        <v>#N/A</v>
      </c>
      <c r="U148" s="201"/>
      <c r="V148" s="296" t="e">
        <f>IF(C148="",NA(),IF(OR(C148="Smelter not listed",C148="Smelter not yet identified"),MATCH($B148&amp;$D148,'[1]Smelter Look-up'!$J:$J,0),MATCH($B148&amp;$C148,'[1]Smelter Look-up'!$J:$J,0)))</f>
        <v>#N/A</v>
      </c>
      <c r="X148" s="227">
        <f t="shared" si="7"/>
        <v>0</v>
      </c>
      <c r="AB148" s="228" t="str">
        <f t="shared" si="8"/>
        <v>TungstenChina Molybdenum Co., Ltd.</v>
      </c>
    </row>
    <row r="149" spans="1:28" s="227" customFormat="1" ht="20" customHeight="1">
      <c r="A149" s="289" t="s">
        <v>136</v>
      </c>
      <c r="B149" s="182" t="s">
        <v>1101</v>
      </c>
      <c r="C149" s="186" t="s">
        <v>146</v>
      </c>
      <c r="D149" s="230"/>
      <c r="E149" s="182" t="s">
        <v>1069</v>
      </c>
      <c r="F149" s="182" t="s">
        <v>136</v>
      </c>
      <c r="G149" s="182" t="s">
        <v>13177</v>
      </c>
      <c r="H149" s="293"/>
      <c r="I149" s="294" t="s">
        <v>15662</v>
      </c>
      <c r="J149" s="294" t="s">
        <v>13540</v>
      </c>
      <c r="K149" s="224"/>
      <c r="L149" s="224"/>
      <c r="M149" s="224"/>
      <c r="N149" s="224"/>
      <c r="O149" s="224"/>
      <c r="P149" s="295"/>
      <c r="Q149" s="225"/>
      <c r="R149" s="182" t="s">
        <v>146</v>
      </c>
      <c r="S149" s="289" t="str">
        <f t="shared" ca="1" si="6"/>
        <v>CN</v>
      </c>
      <c r="T149" s="289" t="e">
        <f ca="1">IF(B149="","",IF(ISERROR(MATCH($J149,[1]SorP!$B$1:$B$6226,0)),"",INDIRECT("'SorP'!$A$"&amp;MATCH($S149&amp;$J149,[1]SorP!C:C,0))))</f>
        <v>#N/A</v>
      </c>
      <c r="U149" s="201"/>
      <c r="V149" s="296" t="e">
        <f>IF(C149="",NA(),IF(OR(C149="Smelter not listed",C149="Smelter not yet identified"),MATCH($B149&amp;$D149,'[1]Smelter Look-up'!$J:$J,0),MATCH($B149&amp;$C149,'[1]Smelter Look-up'!$J:$J,0)))</f>
        <v>#N/A</v>
      </c>
      <c r="X149" s="227">
        <f t="shared" si="7"/>
        <v>0</v>
      </c>
      <c r="AB149" s="228" t="str">
        <f t="shared" si="8"/>
        <v>TungstenMalipo Haiyu Tungsten Co., Ltd.</v>
      </c>
    </row>
    <row r="150" spans="1:28" s="227" customFormat="1" ht="20" customHeight="1">
      <c r="A150" s="289" t="s">
        <v>634</v>
      </c>
      <c r="B150" s="182" t="s">
        <v>1098</v>
      </c>
      <c r="C150" s="186" t="s">
        <v>15276</v>
      </c>
      <c r="D150" s="230"/>
      <c r="E150" s="182" t="s">
        <v>1070</v>
      </c>
      <c r="F150" s="182" t="s">
        <v>634</v>
      </c>
      <c r="G150" s="182" t="s">
        <v>13177</v>
      </c>
      <c r="H150" s="293"/>
      <c r="I150" s="294" t="s">
        <v>1510</v>
      </c>
      <c r="J150" s="294" t="s">
        <v>1511</v>
      </c>
      <c r="K150" s="224"/>
      <c r="L150" s="224"/>
      <c r="M150" s="224"/>
      <c r="N150" s="224"/>
      <c r="O150" s="224"/>
      <c r="P150" s="295"/>
      <c r="Q150" s="225"/>
      <c r="R150" s="182" t="s">
        <v>15276</v>
      </c>
      <c r="S150" s="289" t="str">
        <f t="shared" ca="1" si="6"/>
        <v>DE</v>
      </c>
      <c r="T150" s="289" t="e">
        <f ca="1">IF(B150="","",IF(ISERROR(MATCH($J150,[1]SorP!$B$1:$B$6226,0)),"",INDIRECT("'SorP'!$A$"&amp;MATCH($S150&amp;$J150,[1]SorP!C:C,0))))</f>
        <v>#N/A</v>
      </c>
      <c r="U150" s="201"/>
      <c r="V150" s="296" t="e">
        <f>IF(C150="",NA(),IF(OR(C150="Smelter not listed",C150="Smelter not yet identified"),MATCH($B150&amp;$D150,'[1]Smelter Look-up'!$J:$J,0),MATCH($B150&amp;$C150,'[1]Smelter Look-up'!$J:$J,0)))</f>
        <v>#N/A</v>
      </c>
      <c r="X150" s="227">
        <f t="shared" si="7"/>
        <v>0</v>
      </c>
      <c r="AB150" s="228" t="str">
        <f t="shared" si="8"/>
        <v>GoldAgosi AG</v>
      </c>
    </row>
    <row r="151" spans="1:28" s="227" customFormat="1" ht="20" customHeight="1">
      <c r="A151" s="289" t="s">
        <v>641</v>
      </c>
      <c r="B151" s="182" t="s">
        <v>1098</v>
      </c>
      <c r="C151" s="186" t="s">
        <v>1191</v>
      </c>
      <c r="D151" s="230"/>
      <c r="E151" s="182" t="s">
        <v>1070</v>
      </c>
      <c r="F151" s="182" t="s">
        <v>641</v>
      </c>
      <c r="G151" s="182" t="s">
        <v>13177</v>
      </c>
      <c r="H151" s="293"/>
      <c r="I151" s="294" t="s">
        <v>1523</v>
      </c>
      <c r="J151" s="294" t="s">
        <v>1523</v>
      </c>
      <c r="K151" s="224"/>
      <c r="L151" s="224"/>
      <c r="M151" s="224"/>
      <c r="N151" s="224"/>
      <c r="O151" s="224"/>
      <c r="P151" s="295"/>
      <c r="Q151" s="225"/>
      <c r="R151" s="182" t="s">
        <v>1191</v>
      </c>
      <c r="S151" s="289" t="str">
        <f t="shared" ca="1" si="6"/>
        <v>DE</v>
      </c>
      <c r="T151" s="289" t="e">
        <f ca="1">IF(B151="","",IF(ISERROR(MATCH($J151,[1]SorP!$B$1:$B$6226,0)),"",INDIRECT("'SorP'!$A$"&amp;MATCH($S151&amp;$J151,[1]SorP!C:C,0))))</f>
        <v>#N/A</v>
      </c>
      <c r="U151" s="201"/>
      <c r="V151" s="296" t="e">
        <f>IF(C151="",NA(),IF(OR(C151="Smelter not listed",C151="Smelter not yet identified"),MATCH($B151&amp;$D151,'[1]Smelter Look-up'!$J:$J,0),MATCH($B151&amp;$C151,'[1]Smelter Look-up'!$J:$J,0)))</f>
        <v>#N/A</v>
      </c>
      <c r="X151" s="227">
        <f t="shared" si="7"/>
        <v>0</v>
      </c>
      <c r="AB151" s="228" t="str">
        <f t="shared" si="8"/>
        <v>GoldAurubis AG</v>
      </c>
    </row>
    <row r="152" spans="1:28" s="227" customFormat="1" ht="20" customHeight="1">
      <c r="A152" s="289" t="s">
        <v>645</v>
      </c>
      <c r="B152" s="182" t="s">
        <v>1098</v>
      </c>
      <c r="C152" s="186" t="s">
        <v>644</v>
      </c>
      <c r="D152" s="230"/>
      <c r="E152" s="182" t="s">
        <v>1070</v>
      </c>
      <c r="F152" s="182" t="s">
        <v>645</v>
      </c>
      <c r="G152" s="182" t="s">
        <v>13177</v>
      </c>
      <c r="H152" s="293"/>
      <c r="I152" s="294" t="s">
        <v>1510</v>
      </c>
      <c r="J152" s="294" t="s">
        <v>1511</v>
      </c>
      <c r="K152" s="224"/>
      <c r="L152" s="224"/>
      <c r="M152" s="224"/>
      <c r="N152" s="224"/>
      <c r="O152" s="224"/>
      <c r="P152" s="295"/>
      <c r="Q152" s="225"/>
      <c r="R152" s="182" t="s">
        <v>644</v>
      </c>
      <c r="S152" s="289" t="str">
        <f t="shared" ca="1" si="6"/>
        <v>DE</v>
      </c>
      <c r="T152" s="289" t="e">
        <f ca="1">IF(B152="","",IF(ISERROR(MATCH($J152,[1]SorP!$B$1:$B$6226,0)),"",INDIRECT("'SorP'!$A$"&amp;MATCH($S152&amp;$J152,[1]SorP!C:C,0))))</f>
        <v>#N/A</v>
      </c>
      <c r="U152" s="201"/>
      <c r="V152" s="296" t="e">
        <f>IF(C152="",NA(),IF(OR(C152="Smelter not listed",C152="Smelter not yet identified"),MATCH($B152&amp;$D152,'[1]Smelter Look-up'!$J:$J,0),MATCH($B152&amp;$C152,'[1]Smelter Look-up'!$J:$J,0)))</f>
        <v>#N/A</v>
      </c>
      <c r="X152" s="227">
        <f t="shared" si="7"/>
        <v>0</v>
      </c>
      <c r="AB152" s="228" t="str">
        <f t="shared" si="8"/>
        <v>GoldC. Hafner GmbH + Co. KG</v>
      </c>
    </row>
    <row r="153" spans="1:28" s="227" customFormat="1" ht="20" customHeight="1">
      <c r="A153" s="289" t="s">
        <v>649</v>
      </c>
      <c r="B153" s="182" t="s">
        <v>1098</v>
      </c>
      <c r="C153" s="186" t="s">
        <v>50</v>
      </c>
      <c r="D153" s="230"/>
      <c r="E153" s="182" t="s">
        <v>1076</v>
      </c>
      <c r="F153" s="182" t="s">
        <v>649</v>
      </c>
      <c r="G153" s="182" t="s">
        <v>13177</v>
      </c>
      <c r="H153" s="293"/>
      <c r="I153" s="294" t="s">
        <v>1536</v>
      </c>
      <c r="J153" s="294" t="s">
        <v>6417</v>
      </c>
      <c r="K153" s="224"/>
      <c r="L153" s="224"/>
      <c r="M153" s="224"/>
      <c r="N153" s="224"/>
      <c r="O153" s="224"/>
      <c r="P153" s="295"/>
      <c r="Q153" s="225"/>
      <c r="R153" s="182" t="s">
        <v>50</v>
      </c>
      <c r="S153" s="289" t="str">
        <f t="shared" ca="1" si="6"/>
        <v>IT</v>
      </c>
      <c r="T153" s="289" t="e">
        <f ca="1">IF(B153="","",IF(ISERROR(MATCH($J153,[1]SorP!$B$1:$B$6226,0)),"",INDIRECT("'SorP'!$A$"&amp;MATCH($S153&amp;$J153,[1]SorP!C:C,0))))</f>
        <v>#N/A</v>
      </c>
      <c r="U153" s="201"/>
      <c r="V153" s="296" t="e">
        <f>IF(C153="",NA(),IF(OR(C153="Smelter not listed",C153="Smelter not yet identified"),MATCH($B153&amp;$D153,'[1]Smelter Look-up'!$J:$J,0),MATCH($B153&amp;$C153,'[1]Smelter Look-up'!$J:$J,0)))</f>
        <v>#N/A</v>
      </c>
      <c r="X153" s="227">
        <f t="shared" si="7"/>
        <v>0</v>
      </c>
      <c r="AB153" s="228" t="str">
        <f t="shared" si="8"/>
        <v>GoldChimet S.p.A.</v>
      </c>
    </row>
    <row r="154" spans="1:28" s="227" customFormat="1" ht="20" customHeight="1">
      <c r="A154" s="289" t="s">
        <v>659</v>
      </c>
      <c r="B154" s="182" t="s">
        <v>1098</v>
      </c>
      <c r="C154" s="186" t="s">
        <v>1008</v>
      </c>
      <c r="D154" s="230"/>
      <c r="E154" s="182" t="s">
        <v>1070</v>
      </c>
      <c r="F154" s="182" t="s">
        <v>659</v>
      </c>
      <c r="G154" s="182" t="s">
        <v>13177</v>
      </c>
      <c r="H154" s="293"/>
      <c r="I154" s="294" t="s">
        <v>1510</v>
      </c>
      <c r="J154" s="294" t="s">
        <v>1511</v>
      </c>
      <c r="K154" s="224"/>
      <c r="L154" s="224"/>
      <c r="M154" s="224"/>
      <c r="N154" s="224"/>
      <c r="O154" s="224"/>
      <c r="P154" s="295"/>
      <c r="Q154" s="225"/>
      <c r="R154" s="182" t="s">
        <v>1008</v>
      </c>
      <c r="S154" s="289" t="str">
        <f t="shared" ca="1" si="6"/>
        <v>DE</v>
      </c>
      <c r="T154" s="289" t="e">
        <f ca="1">IF(B154="","",IF(ISERROR(MATCH($J154,[1]SorP!$B$1:$B$6226,0)),"",INDIRECT("'SorP'!$A$"&amp;MATCH($S154&amp;$J154,[1]SorP!C:C,0))))</f>
        <v>#N/A</v>
      </c>
      <c r="U154" s="201"/>
      <c r="V154" s="296" t="e">
        <f>IF(C154="",NA(),IF(OR(C154="Smelter not listed",C154="Smelter not yet identified"),MATCH($B154&amp;$D154,'[1]Smelter Look-up'!$J:$J,0),MATCH($B154&amp;$C154,'[1]Smelter Look-up'!$J:$J,0)))</f>
        <v>#N/A</v>
      </c>
      <c r="X154" s="227">
        <f t="shared" si="7"/>
        <v>0</v>
      </c>
      <c r="AB154" s="228" t="str">
        <f t="shared" si="8"/>
        <v>GoldHeimerle + Meule GmbH</v>
      </c>
    </row>
    <row r="155" spans="1:28" s="227" customFormat="1" ht="20" customHeight="1">
      <c r="A155" s="289" t="s">
        <v>708</v>
      </c>
      <c r="B155" s="182" t="s">
        <v>1098</v>
      </c>
      <c r="C155" s="186" t="s">
        <v>12380</v>
      </c>
      <c r="D155" s="230"/>
      <c r="E155" s="182" t="s">
        <v>1071</v>
      </c>
      <c r="F155" s="182" t="s">
        <v>708</v>
      </c>
      <c r="G155" s="182" t="s">
        <v>13177</v>
      </c>
      <c r="H155" s="293"/>
      <c r="I155" s="294" t="s">
        <v>1617</v>
      </c>
      <c r="J155" s="294" t="s">
        <v>4621</v>
      </c>
      <c r="K155" s="224"/>
      <c r="L155" s="224"/>
      <c r="M155" s="224"/>
      <c r="N155" s="224"/>
      <c r="O155" s="224"/>
      <c r="P155" s="295"/>
      <c r="Q155" s="225"/>
      <c r="R155" s="182" t="s">
        <v>12380</v>
      </c>
      <c r="S155" s="289" t="str">
        <f t="shared" ca="1" si="6"/>
        <v>ES</v>
      </c>
      <c r="T155" s="289" t="e">
        <f ca="1">IF(B155="","",IF(ISERROR(MATCH($J155,[1]SorP!$B$1:$B$6226,0)),"",INDIRECT("'SorP'!$A$"&amp;MATCH($S155&amp;$J155,[1]SorP!C:C,0))))</f>
        <v>#N/A</v>
      </c>
      <c r="U155" s="201"/>
      <c r="V155" s="296" t="e">
        <f>IF(C155="",NA(),IF(OR(C155="Smelter not listed",C155="Smelter not yet identified"),MATCH($B155&amp;$D155,'[1]Smelter Look-up'!$J:$J,0),MATCH($B155&amp;$C155,'[1]Smelter Look-up'!$J:$J,0)))</f>
        <v>#N/A</v>
      </c>
      <c r="X155" s="227">
        <f t="shared" si="7"/>
        <v>0</v>
      </c>
      <c r="AB155" s="228" t="str">
        <f t="shared" si="8"/>
        <v>GoldSEMPSA Joyeria Plateria S.A.</v>
      </c>
    </row>
    <row r="156" spans="1:28" s="227" customFormat="1" ht="20" customHeight="1">
      <c r="A156" s="289" t="s">
        <v>719</v>
      </c>
      <c r="B156" s="182" t="s">
        <v>1098</v>
      </c>
      <c r="C156" s="186" t="s">
        <v>2463</v>
      </c>
      <c r="D156" s="230"/>
      <c r="E156" s="182" t="s">
        <v>1064</v>
      </c>
      <c r="F156" s="182" t="s">
        <v>719</v>
      </c>
      <c r="G156" s="182" t="s">
        <v>13177</v>
      </c>
      <c r="H156" s="293"/>
      <c r="I156" s="294" t="s">
        <v>1641</v>
      </c>
      <c r="J156" s="294" t="s">
        <v>3104</v>
      </c>
      <c r="K156" s="224"/>
      <c r="L156" s="224"/>
      <c r="M156" s="224"/>
      <c r="N156" s="224"/>
      <c r="O156" s="224"/>
      <c r="P156" s="295"/>
      <c r="Q156" s="225"/>
      <c r="R156" s="182" t="s">
        <v>2283</v>
      </c>
      <c r="S156" s="289" t="str">
        <f t="shared" ca="1" si="6"/>
        <v>BE</v>
      </c>
      <c r="T156" s="289" t="e">
        <f ca="1">IF(B156="","",IF(ISERROR(MATCH($J156,[1]SorP!$B$1:$B$6226,0)),"",INDIRECT("'SorP'!$A$"&amp;MATCH($S156&amp;$J156,[1]SorP!C:C,0))))</f>
        <v>#N/A</v>
      </c>
      <c r="U156" s="201"/>
      <c r="V156" s="296" t="e">
        <f>IF(C156="",NA(),IF(OR(C156="Smelter not listed",C156="Smelter not yet identified"),MATCH($B156&amp;$D156,'[1]Smelter Look-up'!$J:$J,0),MATCH($B156&amp;$C156,'[1]Smelter Look-up'!$J:$J,0)))</f>
        <v>#N/A</v>
      </c>
      <c r="X156" s="227">
        <f t="shared" si="7"/>
        <v>0</v>
      </c>
      <c r="AB156" s="228" t="str">
        <f t="shared" si="8"/>
        <v>GoldMetallurgie Hoboken Overpelt</v>
      </c>
    </row>
    <row r="157" spans="1:28" s="227" customFormat="1" ht="20" customHeight="1">
      <c r="A157" s="289" t="s">
        <v>2270</v>
      </c>
      <c r="B157" s="182" t="s">
        <v>1098</v>
      </c>
      <c r="C157" s="186" t="s">
        <v>2269</v>
      </c>
      <c r="D157" s="230"/>
      <c r="E157" s="182" t="s">
        <v>13409</v>
      </c>
      <c r="F157" s="182" t="s">
        <v>2270</v>
      </c>
      <c r="G157" s="182" t="s">
        <v>13177</v>
      </c>
      <c r="H157" s="293"/>
      <c r="I157" s="294" t="s">
        <v>2271</v>
      </c>
      <c r="J157" s="294" t="s">
        <v>4102</v>
      </c>
      <c r="K157" s="224"/>
      <c r="L157" s="224"/>
      <c r="M157" s="224"/>
      <c r="N157" s="224"/>
      <c r="O157" s="224"/>
      <c r="P157" s="295"/>
      <c r="Q157" s="225"/>
      <c r="R157" s="182" t="s">
        <v>2269</v>
      </c>
      <c r="S157" s="289" t="str">
        <f t="shared" ca="1" si="6"/>
        <v>CZ</v>
      </c>
      <c r="T157" s="289" t="e">
        <f ca="1">IF(B157="","",IF(ISERROR(MATCH($J157,[1]SorP!$B$1:$B$6226,0)),"",INDIRECT("'SorP'!$A$"&amp;MATCH($S157&amp;$J157,[1]SorP!C:C,0))))</f>
        <v>#N/A</v>
      </c>
      <c r="U157" s="201"/>
      <c r="V157" s="296" t="e">
        <f>IF(C157="",NA(),IF(OR(C157="Smelter not listed",C157="Smelter not yet identified"),MATCH($B157&amp;$D157,'[1]Smelter Look-up'!$J:$J,0),MATCH($B157&amp;$C157,'[1]Smelter Look-up'!$J:$J,0)))</f>
        <v>#N/A</v>
      </c>
      <c r="X157" s="227">
        <f t="shared" si="7"/>
        <v>0</v>
      </c>
      <c r="AB157" s="228" t="str">
        <f t="shared" si="8"/>
        <v>GoldSAFINA A.S.</v>
      </c>
    </row>
    <row r="158" spans="1:28" s="227" customFormat="1" ht="20" customHeight="1">
      <c r="A158" s="289" t="s">
        <v>2157</v>
      </c>
      <c r="B158" s="182" t="s">
        <v>1098</v>
      </c>
      <c r="C158" s="186" t="s">
        <v>2155</v>
      </c>
      <c r="D158" s="230"/>
      <c r="E158" s="182" t="s">
        <v>1070</v>
      </c>
      <c r="F158" s="182" t="s">
        <v>2157</v>
      </c>
      <c r="G158" s="182" t="s">
        <v>13177</v>
      </c>
      <c r="H158" s="293"/>
      <c r="I158" s="294" t="s">
        <v>1510</v>
      </c>
      <c r="J158" s="294" t="s">
        <v>1511</v>
      </c>
      <c r="K158" s="224"/>
      <c r="L158" s="224"/>
      <c r="M158" s="224"/>
      <c r="N158" s="224"/>
      <c r="O158" s="224"/>
      <c r="P158" s="295"/>
      <c r="Q158" s="225"/>
      <c r="R158" s="182" t="s">
        <v>2155</v>
      </c>
      <c r="S158" s="289" t="str">
        <f t="shared" ca="1" si="6"/>
        <v>DE</v>
      </c>
      <c r="T158" s="289" t="e">
        <f ca="1">IF(B158="","",IF(ISERROR(MATCH($J158,[1]SorP!$B$1:$B$6226,0)),"",INDIRECT("'SorP'!$A$"&amp;MATCH($S158&amp;$J158,[1]SorP!C:C,0))))</f>
        <v>#N/A</v>
      </c>
      <c r="U158" s="201"/>
      <c r="V158" s="296" t="e">
        <f>IF(C158="",NA(),IF(OR(C158="Smelter not listed",C158="Smelter not yet identified"),MATCH($B158&amp;$D158,'[1]Smelter Look-up'!$J:$J,0),MATCH($B158&amp;$C158,'[1]Smelter Look-up'!$J:$J,0)))</f>
        <v>#N/A</v>
      </c>
      <c r="X158" s="227">
        <f t="shared" si="7"/>
        <v>0</v>
      </c>
      <c r="AB158" s="228" t="str">
        <f t="shared" si="8"/>
        <v>GoldWIELAND Edelmetalle GmbH</v>
      </c>
    </row>
    <row r="159" spans="1:28" s="227" customFormat="1" ht="20" customHeight="1">
      <c r="A159" s="289" t="s">
        <v>1357</v>
      </c>
      <c r="B159" s="182" t="s">
        <v>1098</v>
      </c>
      <c r="C159" s="186" t="s">
        <v>2115</v>
      </c>
      <c r="D159" s="230"/>
      <c r="E159" s="182" t="s">
        <v>1069</v>
      </c>
      <c r="F159" s="182" t="s">
        <v>1357</v>
      </c>
      <c r="G159" s="182" t="s">
        <v>13177</v>
      </c>
      <c r="H159" s="293"/>
      <c r="I159" s="294" t="s">
        <v>1625</v>
      </c>
      <c r="J159" s="294" t="s">
        <v>13538</v>
      </c>
      <c r="K159" s="224"/>
      <c r="L159" s="224"/>
      <c r="M159" s="224"/>
      <c r="N159" s="224"/>
      <c r="O159" s="224"/>
      <c r="P159" s="295"/>
      <c r="Q159" s="225"/>
      <c r="R159" s="182" t="s">
        <v>2115</v>
      </c>
      <c r="S159" s="289" t="str">
        <f t="shared" ca="1" si="6"/>
        <v>CN</v>
      </c>
      <c r="T159" s="289" t="e">
        <f ca="1">IF(B159="","",IF(ISERROR(MATCH($J159,[1]SorP!$B$1:$B$6226,0)),"",INDIRECT("'SorP'!$A$"&amp;MATCH($S159&amp;$J159,[1]SorP!C:C,0))))</f>
        <v>#N/A</v>
      </c>
      <c r="U159" s="201"/>
      <c r="V159" s="296" t="e">
        <f>IF(C159="",NA(),IF(OR(C159="Smelter not listed",C159="Smelter not yet identified"),MATCH($B159&amp;$D159,'[1]Smelter Look-up'!$J:$J,0),MATCH($B159&amp;$C159,'[1]Smelter Look-up'!$J:$J,0)))</f>
        <v>#N/A</v>
      </c>
      <c r="X159" s="227">
        <f t="shared" si="7"/>
        <v>0</v>
      </c>
      <c r="AB159" s="228" t="str">
        <f t="shared" si="8"/>
        <v>GoldSichuan Tianze Precious Metals Co., Ltd.</v>
      </c>
    </row>
    <row r="160" spans="1:28" s="227" customFormat="1" ht="20" customHeight="1">
      <c r="A160" s="289" t="s">
        <v>15625</v>
      </c>
      <c r="B160" s="182" t="s">
        <v>1099</v>
      </c>
      <c r="C160" s="186" t="s">
        <v>15623</v>
      </c>
      <c r="D160" s="230"/>
      <c r="E160" s="182" t="s">
        <v>1074</v>
      </c>
      <c r="F160" s="182" t="s">
        <v>15625</v>
      </c>
      <c r="G160" s="182" t="s">
        <v>13177</v>
      </c>
      <c r="H160" s="293"/>
      <c r="I160" s="294" t="s">
        <v>14986</v>
      </c>
      <c r="J160" s="294" t="s">
        <v>12799</v>
      </c>
      <c r="K160" s="224"/>
      <c r="L160" s="224"/>
      <c r="M160" s="224"/>
      <c r="N160" s="224"/>
      <c r="O160" s="224"/>
      <c r="P160" s="295"/>
      <c r="Q160" s="225"/>
      <c r="R160" s="182" t="s">
        <v>15624</v>
      </c>
      <c r="S160" s="289" t="str">
        <f t="shared" ca="1" si="6"/>
        <v>ID</v>
      </c>
      <c r="T160" s="289" t="e">
        <f ca="1">IF(B160="","",IF(ISERROR(MATCH($J160,[1]SorP!$B$1:$B$6226,0)),"",INDIRECT("'SorP'!$A$"&amp;MATCH($S160&amp;$J160,[1]SorP!C:C,0))))</f>
        <v>#N/A</v>
      </c>
      <c r="U160" s="201"/>
      <c r="V160" s="296" t="e">
        <f>IF(C160="",NA(),IF(OR(C160="Smelter not listed",C160="Smelter not yet identified"),MATCH($B160&amp;$D160,'[1]Smelter Look-up'!$J:$J,0),MATCH($B160&amp;$C160,'[1]Smelter Look-up'!$J:$J,0)))</f>
        <v>#N/A</v>
      </c>
      <c r="X160" s="227">
        <f t="shared" si="7"/>
        <v>0</v>
      </c>
      <c r="AB160" s="228" t="str">
        <f t="shared" si="8"/>
        <v>TinCV Tiga Sekawan</v>
      </c>
    </row>
    <row r="161" spans="1:28" s="227" customFormat="1" ht="20" customHeight="1">
      <c r="A161" s="289" t="s">
        <v>2483</v>
      </c>
      <c r="B161" s="182" t="s">
        <v>1099</v>
      </c>
      <c r="C161" s="186" t="s">
        <v>2482</v>
      </c>
      <c r="D161" s="230"/>
      <c r="E161" s="182" t="s">
        <v>1065</v>
      </c>
      <c r="F161" s="182" t="s">
        <v>2483</v>
      </c>
      <c r="G161" s="182" t="s">
        <v>13177</v>
      </c>
      <c r="H161" s="293"/>
      <c r="I161" s="294" t="s">
        <v>2491</v>
      </c>
      <c r="J161" s="294" t="s">
        <v>1640</v>
      </c>
      <c r="K161" s="224"/>
      <c r="L161" s="224"/>
      <c r="M161" s="224"/>
      <c r="N161" s="224"/>
      <c r="O161" s="224"/>
      <c r="P161" s="295"/>
      <c r="Q161" s="225"/>
      <c r="R161" s="182" t="s">
        <v>2482</v>
      </c>
      <c r="S161" s="289" t="str">
        <f t="shared" ca="1" si="6"/>
        <v>BR</v>
      </c>
      <c r="T161" s="289" t="e">
        <f ca="1">IF(B161="","",IF(ISERROR(MATCH($J161,[1]SorP!$B$1:$B$6226,0)),"",INDIRECT("'SorP'!$A$"&amp;MATCH($S161&amp;$J161,[1]SorP!C:C,0))))</f>
        <v>#N/A</v>
      </c>
      <c r="U161" s="201"/>
      <c r="V161" s="296" t="e">
        <f>IF(C161="",NA(),IF(OR(C161="Smelter not listed",C161="Smelter not yet identified"),MATCH($B161&amp;$D161,'[1]Smelter Look-up'!$J:$J,0),MATCH($B161&amp;$C161,'[1]Smelter Look-up'!$J:$J,0)))</f>
        <v>#N/A</v>
      </c>
      <c r="X161" s="227">
        <f t="shared" si="7"/>
        <v>0</v>
      </c>
      <c r="AB161" s="228" t="str">
        <f t="shared" si="8"/>
        <v>TinSuper Ligas</v>
      </c>
    </row>
    <row r="162" spans="1:28" s="227" customFormat="1" ht="20" customHeight="1">
      <c r="A162" s="289" t="s">
        <v>735</v>
      </c>
      <c r="B162" s="182" t="s">
        <v>1100</v>
      </c>
      <c r="C162" s="186" t="s">
        <v>12377</v>
      </c>
      <c r="D162" s="230"/>
      <c r="E162" s="182" t="s">
        <v>1065</v>
      </c>
      <c r="F162" s="182" t="s">
        <v>735</v>
      </c>
      <c r="G162" s="182" t="s">
        <v>13177</v>
      </c>
      <c r="H162" s="293"/>
      <c r="I162" s="294" t="s">
        <v>1686</v>
      </c>
      <c r="J162" s="294" t="s">
        <v>1687</v>
      </c>
      <c r="K162" s="224"/>
      <c r="L162" s="224"/>
      <c r="M162" s="224"/>
      <c r="N162" s="224"/>
      <c r="O162" s="224"/>
      <c r="P162" s="295"/>
      <c r="Q162" s="225"/>
      <c r="R162" s="182" t="s">
        <v>12377</v>
      </c>
      <c r="S162" s="289" t="str">
        <f t="shared" ca="1" si="6"/>
        <v>BR</v>
      </c>
      <c r="T162" s="289" t="e">
        <f ca="1">IF(B162="","",IF(ISERROR(MATCH($J162,[1]SorP!$B$1:$B$6226,0)),"",INDIRECT("'SorP'!$A$"&amp;MATCH($S162&amp;$J162,[1]SorP!C:C,0))))</f>
        <v>#N/A</v>
      </c>
      <c r="U162" s="201"/>
      <c r="V162" s="296" t="e">
        <f>IF(C162="",NA(),IF(OR(C162="Smelter not listed",C162="Smelter not yet identified"),MATCH($B162&amp;$D162,'[1]Smelter Look-up'!$J:$J,0),MATCH($B162&amp;$C162,'[1]Smelter Look-up'!$J:$J,0)))</f>
        <v>#N/A</v>
      </c>
      <c r="X162" s="227">
        <f t="shared" si="7"/>
        <v>0</v>
      </c>
      <c r="AB162" s="228" t="str">
        <f t="shared" si="8"/>
        <v>TantalumMineracao Taboca S.A.</v>
      </c>
    </row>
    <row r="163" spans="1:28" s="227" customFormat="1" ht="20" customHeight="1">
      <c r="A163" s="289" t="s">
        <v>1716</v>
      </c>
      <c r="B163" s="182" t="s">
        <v>1100</v>
      </c>
      <c r="C163" s="186" t="s">
        <v>2479</v>
      </c>
      <c r="D163" s="230"/>
      <c r="E163" s="182" t="s">
        <v>1065</v>
      </c>
      <c r="F163" s="182" t="s">
        <v>1716</v>
      </c>
      <c r="G163" s="182" t="s">
        <v>13177</v>
      </c>
      <c r="H163" s="293"/>
      <c r="I163" s="294" t="s">
        <v>1683</v>
      </c>
      <c r="J163" s="294" t="s">
        <v>1717</v>
      </c>
      <c r="K163" s="224"/>
      <c r="L163" s="224"/>
      <c r="M163" s="224"/>
      <c r="N163" s="224"/>
      <c r="O163" s="224"/>
      <c r="P163" s="295"/>
      <c r="Q163" s="225"/>
      <c r="R163" s="182" t="s">
        <v>12381</v>
      </c>
      <c r="S163" s="289" t="str">
        <f t="shared" ca="1" si="6"/>
        <v>BR</v>
      </c>
      <c r="T163" s="289" t="e">
        <f ca="1">IF(B163="","",IF(ISERROR(MATCH($J163,[1]SorP!$B$1:$B$6226,0)),"",INDIRECT("'SorP'!$A$"&amp;MATCH($S163&amp;$J163,[1]SorP!C:C,0))))</f>
        <v>#N/A</v>
      </c>
      <c r="U163" s="201"/>
      <c r="V163" s="296" t="e">
        <f>IF(C163="",NA(),IF(OR(C163="Smelter not listed",C163="Smelter not yet identified"),MATCH($B163&amp;$D163,'[1]Smelter Look-up'!$J:$J,0),MATCH($B163&amp;$C163,'[1]Smelter Look-up'!$J:$J,0)))</f>
        <v>#N/A</v>
      </c>
      <c r="X163" s="227">
        <f t="shared" si="7"/>
        <v>0</v>
      </c>
      <c r="AB163" s="228" t="str">
        <f t="shared" si="8"/>
        <v>TantalumResind Ind e Com Ltda.</v>
      </c>
    </row>
    <row r="164" spans="1:28" s="227" customFormat="1" ht="20" customHeight="1">
      <c r="A164" s="289" t="s">
        <v>669</v>
      </c>
      <c r="B164" s="182" t="s">
        <v>1098</v>
      </c>
      <c r="C164" s="186" t="s">
        <v>2153</v>
      </c>
      <c r="D164" s="230"/>
      <c r="E164" s="182" t="s">
        <v>2384</v>
      </c>
      <c r="F164" s="182" t="s">
        <v>669</v>
      </c>
      <c r="G164" s="182" t="s">
        <v>13177</v>
      </c>
      <c r="H164" s="293"/>
      <c r="I164" s="294" t="s">
        <v>1565</v>
      </c>
      <c r="J164" s="294" t="s">
        <v>1566</v>
      </c>
      <c r="K164" s="224"/>
      <c r="L164" s="224"/>
      <c r="M164" s="224"/>
      <c r="N164" s="224"/>
      <c r="O164" s="224"/>
      <c r="P164" s="295"/>
      <c r="Q164" s="225"/>
      <c r="R164" s="182" t="s">
        <v>2153</v>
      </c>
      <c r="S164" s="289" t="str">
        <f t="shared" ca="1" si="6"/>
        <v>US</v>
      </c>
      <c r="T164" s="289" t="e">
        <f ca="1">IF(B164="","",IF(ISERROR(MATCH($J164,[1]SorP!$B$1:$B$6226,0)),"",INDIRECT("'SorP'!$A$"&amp;MATCH($S164&amp;$J164,[1]SorP!C:C,0))))</f>
        <v>#N/A</v>
      </c>
      <c r="U164" s="201"/>
      <c r="V164" s="296" t="e">
        <f>IF(C164="",NA(),IF(OR(C164="Smelter not listed",C164="Smelter not yet identified"),MATCH($B164&amp;$D164,'[1]Smelter Look-up'!$J:$J,0),MATCH($B164&amp;$C164,'[1]Smelter Look-up'!$J:$J,0)))</f>
        <v>#N/A</v>
      </c>
      <c r="X164" s="227">
        <f t="shared" si="7"/>
        <v>0</v>
      </c>
      <c r="AB164" s="228" t="str">
        <f t="shared" si="8"/>
        <v>GoldAsahi Refining USA Inc.</v>
      </c>
    </row>
    <row r="165" spans="1:28" s="227" customFormat="1" ht="20" customHeight="1">
      <c r="A165" s="289" t="s">
        <v>726</v>
      </c>
      <c r="B165" s="182" t="s">
        <v>1098</v>
      </c>
      <c r="C165" s="186" t="s">
        <v>13746</v>
      </c>
      <c r="D165" s="230"/>
      <c r="E165" s="182" t="s">
        <v>1069</v>
      </c>
      <c r="F165" s="182" t="s">
        <v>726</v>
      </c>
      <c r="G165" s="182" t="s">
        <v>13177</v>
      </c>
      <c r="H165" s="293"/>
      <c r="I165" s="294" t="s">
        <v>1652</v>
      </c>
      <c r="J165" s="294" t="s">
        <v>13533</v>
      </c>
      <c r="K165" s="224"/>
      <c r="L165" s="224"/>
      <c r="M165" s="224"/>
      <c r="N165" s="224"/>
      <c r="O165" s="224"/>
      <c r="P165" s="295"/>
      <c r="Q165" s="225"/>
      <c r="R165" s="182" t="s">
        <v>1291</v>
      </c>
      <c r="S165" s="289" t="str">
        <f t="shared" ca="1" si="6"/>
        <v>CN</v>
      </c>
      <c r="T165" s="289" t="e">
        <f ca="1">IF(B165="","",IF(ISERROR(MATCH($J165,[1]SorP!$B$1:$B$6226,0)),"",INDIRECT("'SorP'!$A$"&amp;MATCH($S165&amp;$J165,[1]SorP!C:C,0))))</f>
        <v>#N/A</v>
      </c>
      <c r="U165" s="201"/>
      <c r="V165" s="296" t="e">
        <f>IF(C165="",NA(),IF(OR(C165="Smelter not listed",C165="Smelter not yet identified"),MATCH($B165&amp;$D165,'[1]Smelter Look-up'!$J:$J,0),MATCH($B165&amp;$C165,'[1]Smelter Look-up'!$J:$J,0)))</f>
        <v>#N/A</v>
      </c>
      <c r="X165" s="227">
        <f t="shared" si="7"/>
        <v>0</v>
      </c>
      <c r="AB165" s="228" t="str">
        <f t="shared" si="8"/>
        <v>GoldChina Henan Zhongyuan Gold Smelter</v>
      </c>
    </row>
    <row r="166" spans="1:28" s="227" customFormat="1" ht="20" customHeight="1">
      <c r="A166" s="289" t="s">
        <v>636</v>
      </c>
      <c r="B166" s="182" t="s">
        <v>1098</v>
      </c>
      <c r="C166" s="186" t="s">
        <v>2442</v>
      </c>
      <c r="D166" s="230"/>
      <c r="E166" s="182" t="s">
        <v>1065</v>
      </c>
      <c r="F166" s="182" t="s">
        <v>636</v>
      </c>
      <c r="G166" s="182" t="s">
        <v>13177</v>
      </c>
      <c r="H166" s="293"/>
      <c r="I166" s="294" t="s">
        <v>1514</v>
      </c>
      <c r="J166" s="294" t="s">
        <v>1515</v>
      </c>
      <c r="K166" s="224"/>
      <c r="L166" s="224"/>
      <c r="M166" s="224"/>
      <c r="N166" s="224"/>
      <c r="O166" s="224"/>
      <c r="P166" s="295"/>
      <c r="Q166" s="225"/>
      <c r="R166" s="182" t="s">
        <v>12375</v>
      </c>
      <c r="S166" s="289" t="str">
        <f t="shared" ca="1" si="6"/>
        <v>BR</v>
      </c>
      <c r="T166" s="289" t="e">
        <f ca="1">IF(B166="","",IF(ISERROR(MATCH($J166,[1]SorP!$B$1:$B$6226,0)),"",INDIRECT("'SorP'!$A$"&amp;MATCH($S166&amp;$J166,[1]SorP!C:C,0))))</f>
        <v>#N/A</v>
      </c>
      <c r="U166" s="201"/>
      <c r="V166" s="296" t="e">
        <f>IF(C166="",NA(),IF(OR(C166="Smelter not listed",C166="Smelter not yet identified"),MATCH($B166&amp;$D166,'[1]Smelter Look-up'!$J:$J,0),MATCH($B166&amp;$C166,'[1]Smelter Look-up'!$J:$J,0)))</f>
        <v>#N/A</v>
      </c>
      <c r="X166" s="227">
        <f t="shared" si="7"/>
        <v>0</v>
      </c>
      <c r="AB166" s="228" t="str">
        <f t="shared" si="8"/>
        <v>GoldAngloGold Ashanti Brazil</v>
      </c>
    </row>
    <row r="167" spans="1:28" s="227" customFormat="1" ht="20" customHeight="1">
      <c r="A167" s="289" t="s">
        <v>666</v>
      </c>
      <c r="B167" s="182" t="s">
        <v>1098</v>
      </c>
      <c r="C167" s="186" t="s">
        <v>1201</v>
      </c>
      <c r="D167" s="230"/>
      <c r="E167" s="182" t="s">
        <v>860</v>
      </c>
      <c r="F167" s="182" t="s">
        <v>666</v>
      </c>
      <c r="G167" s="182" t="s">
        <v>13177</v>
      </c>
      <c r="H167" s="293"/>
      <c r="I167" s="294" t="s">
        <v>1561</v>
      </c>
      <c r="J167" s="294" t="s">
        <v>11215</v>
      </c>
      <c r="K167" s="224"/>
      <c r="L167" s="224"/>
      <c r="M167" s="224"/>
      <c r="N167" s="224"/>
      <c r="O167" s="224"/>
      <c r="P167" s="295"/>
      <c r="Q167" s="225"/>
      <c r="R167" s="182" t="s">
        <v>1201</v>
      </c>
      <c r="S167" s="289" t="str">
        <f t="shared" ca="1" si="6"/>
        <v>TR</v>
      </c>
      <c r="T167" s="289" t="e">
        <f ca="1">IF(B167="","",IF(ISERROR(MATCH($J167,[1]SorP!$B$1:$B$6226,0)),"",INDIRECT("'SorP'!$A$"&amp;MATCH($S167&amp;$J167,[1]SorP!C:C,0))))</f>
        <v>#N/A</v>
      </c>
      <c r="U167" s="201"/>
      <c r="V167" s="296" t="e">
        <f>IF(C167="",NA(),IF(OR(C167="Smelter not listed",C167="Smelter not yet identified"),MATCH($B167&amp;$D167,'[1]Smelter Look-up'!$J:$J,0),MATCH($B167&amp;$C167,'[1]Smelter Look-up'!$J:$J,0)))</f>
        <v>#N/A</v>
      </c>
      <c r="X167" s="227">
        <f t="shared" si="7"/>
        <v>0</v>
      </c>
      <c r="AB167" s="228" t="str">
        <f t="shared" si="8"/>
        <v>GoldIstanbul Gold Refinery</v>
      </c>
    </row>
    <row r="168" spans="1:28" s="227" customFormat="1" ht="20" customHeight="1">
      <c r="A168" s="289" t="s">
        <v>690</v>
      </c>
      <c r="B168" s="182" t="s">
        <v>1098</v>
      </c>
      <c r="C168" s="186" t="s">
        <v>2258</v>
      </c>
      <c r="D168" s="230"/>
      <c r="E168" s="182" t="s">
        <v>1082</v>
      </c>
      <c r="F168" s="182" t="s">
        <v>690</v>
      </c>
      <c r="G168" s="182" t="s">
        <v>13177</v>
      </c>
      <c r="H168" s="293"/>
      <c r="I168" s="294" t="s">
        <v>1592</v>
      </c>
      <c r="J168" s="294" t="s">
        <v>12832</v>
      </c>
      <c r="K168" s="224"/>
      <c r="L168" s="224"/>
      <c r="M168" s="224"/>
      <c r="N168" s="224"/>
      <c r="O168" s="224"/>
      <c r="P168" s="295"/>
      <c r="Q168" s="225"/>
      <c r="R168" s="182" t="s">
        <v>12376</v>
      </c>
      <c r="S168" s="289" t="str">
        <f t="shared" ca="1" si="6"/>
        <v>MX</v>
      </c>
      <c r="T168" s="289" t="e">
        <f ca="1">IF(B168="","",IF(ISERROR(MATCH($J168,[1]SorP!$B$1:$B$6226,0)),"",INDIRECT("'SorP'!$A$"&amp;MATCH($S168&amp;$J168,[1]SorP!C:C,0))))</f>
        <v>#N/A</v>
      </c>
      <c r="U168" s="201"/>
      <c r="V168" s="296" t="e">
        <f>IF(C168="",NA(),IF(OR(C168="Smelter not listed",C168="Smelter not yet identified"),MATCH($B168&amp;$D168,'[1]Smelter Look-up'!$J:$J,0),MATCH($B168&amp;$C168,'[1]Smelter Look-up'!$J:$J,0)))</f>
        <v>#N/A</v>
      </c>
      <c r="X168" s="227">
        <f t="shared" si="7"/>
        <v>0</v>
      </c>
      <c r="AB168" s="228" t="str">
        <f t="shared" si="8"/>
        <v>GoldMetal?rgica Met-Mex Pe?oles, S.A. de C.V</v>
      </c>
    </row>
    <row r="169" spans="1:28" s="227" customFormat="1" ht="20" customHeight="1">
      <c r="A169" s="289" t="s">
        <v>15695</v>
      </c>
      <c r="B169" s="182" t="s">
        <v>1099</v>
      </c>
      <c r="C169" s="186" t="s">
        <v>15694</v>
      </c>
      <c r="D169" s="230"/>
      <c r="E169" s="182" t="s">
        <v>1074</v>
      </c>
      <c r="F169" s="182" t="s">
        <v>15695</v>
      </c>
      <c r="G169" s="182" t="s">
        <v>13177</v>
      </c>
      <c r="H169" s="293"/>
      <c r="I169" s="294" t="s">
        <v>15700</v>
      </c>
      <c r="J169" s="294" t="s">
        <v>12799</v>
      </c>
      <c r="K169" s="224"/>
      <c r="L169" s="224"/>
      <c r="M169" s="224"/>
      <c r="N169" s="224"/>
      <c r="O169" s="224"/>
      <c r="P169" s="295"/>
      <c r="Q169" s="225"/>
      <c r="R169" s="182" t="s">
        <v>15694</v>
      </c>
      <c r="S169" s="289" t="str">
        <f t="shared" ca="1" si="6"/>
        <v>ID</v>
      </c>
      <c r="T169" s="289" t="e">
        <f ca="1">IF(B169="","",IF(ISERROR(MATCH($J169,[1]SorP!$B$1:$B$6226,0)),"",INDIRECT("'SorP'!$A$"&amp;MATCH($S169&amp;$J169,[1]SorP!C:C,0))))</f>
        <v>#N/A</v>
      </c>
      <c r="U169" s="201"/>
      <c r="V169" s="296" t="e">
        <f>IF(C169="",NA(),IF(OR(C169="Smelter not listed",C169="Smelter not yet identified"),MATCH($B169&amp;$D169,'[1]Smelter Look-up'!$J:$J,0),MATCH($B169&amp;$C169,'[1]Smelter Look-up'!$J:$J,0)))</f>
        <v>#N/A</v>
      </c>
      <c r="X169" s="227">
        <f t="shared" si="7"/>
        <v>0</v>
      </c>
      <c r="AB169" s="228" t="str">
        <f t="shared" si="8"/>
        <v>TinPT Arsed Indonesia</v>
      </c>
    </row>
    <row r="170" spans="1:28" s="227" customFormat="1" ht="20" customHeight="1">
      <c r="A170" s="289" t="s">
        <v>1394</v>
      </c>
      <c r="B170" s="182" t="s">
        <v>1101</v>
      </c>
      <c r="C170" s="186" t="s">
        <v>14973</v>
      </c>
      <c r="D170" s="230"/>
      <c r="E170" s="182" t="s">
        <v>863</v>
      </c>
      <c r="F170" s="182" t="s">
        <v>1394</v>
      </c>
      <c r="G170" s="182" t="s">
        <v>13177</v>
      </c>
      <c r="H170" s="293"/>
      <c r="I170" s="294" t="s">
        <v>1794</v>
      </c>
      <c r="J170" s="294" t="s">
        <v>12081</v>
      </c>
      <c r="K170" s="224"/>
      <c r="L170" s="224"/>
      <c r="M170" s="224"/>
      <c r="N170" s="224"/>
      <c r="O170" s="224"/>
      <c r="P170" s="295"/>
      <c r="Q170" s="225"/>
      <c r="R170" s="182" t="s">
        <v>14973</v>
      </c>
      <c r="S170" s="289" t="str">
        <f t="shared" ca="1" si="6"/>
        <v>VN</v>
      </c>
      <c r="T170" s="289" t="e">
        <f ca="1">IF(B170="","",IF(ISERROR(MATCH($J170,[1]SorP!$B$1:$B$6226,0)),"",INDIRECT("'SorP'!$A$"&amp;MATCH($S170&amp;$J170,[1]SorP!C:C,0))))</f>
        <v>#N/A</v>
      </c>
      <c r="U170" s="201"/>
      <c r="V170" s="296" t="e">
        <f>IF(C170="",NA(),IF(OR(C170="Smelter not listed",C170="Smelter not yet identified"),MATCH($B170&amp;$D170,'[1]Smelter Look-up'!$J:$J,0),MATCH($B170&amp;$C170,'[1]Smelter Look-up'!$J:$J,0)))</f>
        <v>#N/A</v>
      </c>
      <c r="X170" s="227">
        <f t="shared" si="7"/>
        <v>0</v>
      </c>
      <c r="AB170" s="228" t="str">
        <f t="shared" si="8"/>
        <v>TungstenMasan High-Tech Materials</v>
      </c>
    </row>
    <row r="171" spans="1:28" s="227" customFormat="1" ht="20" customHeight="1">
      <c r="A171" s="289" t="s">
        <v>733</v>
      </c>
      <c r="B171" s="182" t="s">
        <v>1100</v>
      </c>
      <c r="C171" s="186" t="s">
        <v>15301</v>
      </c>
      <c r="D171" s="230"/>
      <c r="E171" s="182" t="s">
        <v>1065</v>
      </c>
      <c r="F171" s="182" t="s">
        <v>733</v>
      </c>
      <c r="G171" s="182" t="s">
        <v>13177</v>
      </c>
      <c r="H171" s="293"/>
      <c r="I171" s="294" t="s">
        <v>1683</v>
      </c>
      <c r="J171" s="294" t="s">
        <v>1515</v>
      </c>
      <c r="K171" s="224"/>
      <c r="L171" s="224"/>
      <c r="M171" s="224"/>
      <c r="N171" s="224"/>
      <c r="O171" s="224"/>
      <c r="P171" s="295"/>
      <c r="Q171" s="225"/>
      <c r="R171" s="182" t="s">
        <v>15301</v>
      </c>
      <c r="S171" s="289" t="str">
        <f t="shared" ca="1" si="6"/>
        <v>BR</v>
      </c>
      <c r="T171" s="289" t="e">
        <f ca="1">IF(B171="","",IF(ISERROR(MATCH($J171,[1]SorP!$B$1:$B$6226,0)),"",INDIRECT("'SorP'!$A$"&amp;MATCH($S171&amp;$J171,[1]SorP!C:C,0))))</f>
        <v>#N/A</v>
      </c>
      <c r="U171" s="201"/>
      <c r="V171" s="296" t="e">
        <f>IF(C171="",NA(),IF(OR(C171="Smelter not listed",C171="Smelter not yet identified"),MATCH($B171&amp;$D171,'[1]Smelter Look-up'!$J:$J,0),MATCH($B171&amp;$C171,'[1]Smelter Look-up'!$J:$J,0)))</f>
        <v>#N/A</v>
      </c>
      <c r="X171" s="227">
        <f t="shared" si="7"/>
        <v>0</v>
      </c>
      <c r="AB171" s="228" t="str">
        <f t="shared" si="8"/>
        <v>TantalumAMG Brasil</v>
      </c>
    </row>
    <row r="172" spans="1:28" s="227" customFormat="1" ht="20" customHeight="1">
      <c r="A172" s="289" t="s">
        <v>741</v>
      </c>
      <c r="B172" s="182" t="s">
        <v>1100</v>
      </c>
      <c r="C172" s="186" t="s">
        <v>2397</v>
      </c>
      <c r="D172" s="230"/>
      <c r="E172" s="182" t="s">
        <v>1077</v>
      </c>
      <c r="F172" s="182" t="s">
        <v>741</v>
      </c>
      <c r="G172" s="182" t="s">
        <v>13177</v>
      </c>
      <c r="H172" s="293"/>
      <c r="I172" s="294" t="s">
        <v>1696</v>
      </c>
      <c r="J172" s="294" t="s">
        <v>1518</v>
      </c>
      <c r="K172" s="224"/>
      <c r="L172" s="224"/>
      <c r="M172" s="224"/>
      <c r="N172" s="224"/>
      <c r="O172" s="224"/>
      <c r="P172" s="295"/>
      <c r="Q172" s="225"/>
      <c r="R172" s="182" t="s">
        <v>2397</v>
      </c>
      <c r="S172" s="289" t="str">
        <f t="shared" ca="1" si="6"/>
        <v>JP</v>
      </c>
      <c r="T172" s="289" t="e">
        <f ca="1">IF(B172="","",IF(ISERROR(MATCH($J172,[1]SorP!$B$1:$B$6226,0)),"",INDIRECT("'SorP'!$A$"&amp;MATCH($S172&amp;$J172,[1]SorP!C:C,0))))</f>
        <v>#N/A</v>
      </c>
      <c r="U172" s="201"/>
      <c r="V172" s="296" t="e">
        <f>IF(C172="",NA(),IF(OR(C172="Smelter not listed",C172="Smelter not yet identified"),MATCH($B172&amp;$D172,'[1]Smelter Look-up'!$J:$J,0),MATCH($B172&amp;$C172,'[1]Smelter Look-up'!$J:$J,0)))</f>
        <v>#N/A</v>
      </c>
      <c r="X172" s="227">
        <f t="shared" si="7"/>
        <v>0</v>
      </c>
      <c r="AB172" s="228" t="str">
        <f t="shared" si="8"/>
        <v>TantalumTaki Chemical Co., Ltd.</v>
      </c>
    </row>
    <row r="173" spans="1:28" s="227" customFormat="1" ht="20" customHeight="1">
      <c r="A173" s="289" t="s">
        <v>743</v>
      </c>
      <c r="B173" s="182" t="s">
        <v>1100</v>
      </c>
      <c r="C173" s="186" t="s">
        <v>2216</v>
      </c>
      <c r="D173" s="230"/>
      <c r="E173" s="182" t="s">
        <v>1078</v>
      </c>
      <c r="F173" s="182" t="s">
        <v>743</v>
      </c>
      <c r="G173" s="182" t="s">
        <v>13177</v>
      </c>
      <c r="H173" s="293"/>
      <c r="I173" s="294" t="s">
        <v>1572</v>
      </c>
      <c r="J173" s="294" t="s">
        <v>7005</v>
      </c>
      <c r="K173" s="224"/>
      <c r="L173" s="224"/>
      <c r="M173" s="224"/>
      <c r="N173" s="224"/>
      <c r="O173" s="224"/>
      <c r="P173" s="295"/>
      <c r="Q173" s="225"/>
      <c r="R173" s="182" t="s">
        <v>1700</v>
      </c>
      <c r="S173" s="289" t="str">
        <f t="shared" ca="1" si="6"/>
        <v>KZ</v>
      </c>
      <c r="T173" s="289" t="e">
        <f ca="1">IF(B173="","",IF(ISERROR(MATCH($J173,[1]SorP!$B$1:$B$6226,0)),"",INDIRECT("'SorP'!$A$"&amp;MATCH($S173&amp;$J173,[1]SorP!C:C,0))))</f>
        <v>#N/A</v>
      </c>
      <c r="U173" s="201"/>
      <c r="V173" s="296" t="e">
        <f>IF(C173="",NA(),IF(OR(C173="Smelter not listed",C173="Smelter not yet identified"),MATCH($B173&amp;$D173,'[1]Smelter Look-up'!$J:$J,0),MATCH($B173&amp;$C173,'[1]Smelter Look-up'!$J:$J,0)))</f>
        <v>#N/A</v>
      </c>
      <c r="X173" s="227">
        <f t="shared" si="7"/>
        <v>0</v>
      </c>
      <c r="AB173" s="228" t="str">
        <f t="shared" si="8"/>
        <v>TantalumULBA</v>
      </c>
    </row>
    <row r="174" spans="1:28" s="227" customFormat="1" ht="20" customHeight="1">
      <c r="A174" s="289" t="s">
        <v>1363</v>
      </c>
      <c r="B174" s="182" t="s">
        <v>1100</v>
      </c>
      <c r="C174" s="186" t="s">
        <v>2125</v>
      </c>
      <c r="D174" s="230"/>
      <c r="E174" s="182" t="s">
        <v>1069</v>
      </c>
      <c r="F174" s="182" t="s">
        <v>1363</v>
      </c>
      <c r="G174" s="182" t="s">
        <v>13177</v>
      </c>
      <c r="H174" s="293"/>
      <c r="I174" s="294" t="s">
        <v>1704</v>
      </c>
      <c r="J174" s="294" t="s">
        <v>13531</v>
      </c>
      <c r="K174" s="224"/>
      <c r="L174" s="224"/>
      <c r="M174" s="224"/>
      <c r="N174" s="224"/>
      <c r="O174" s="224"/>
      <c r="P174" s="295"/>
      <c r="Q174" s="225"/>
      <c r="R174" s="182" t="s">
        <v>2125</v>
      </c>
      <c r="S174" s="289" t="str">
        <f t="shared" ca="1" si="6"/>
        <v>CN</v>
      </c>
      <c r="T174" s="289" t="e">
        <f ca="1">IF(B174="","",IF(ISERROR(MATCH($J174,[1]SorP!$B$1:$B$6226,0)),"",INDIRECT("'SorP'!$A$"&amp;MATCH($S174&amp;$J174,[1]SorP!C:C,0))))</f>
        <v>#N/A</v>
      </c>
      <c r="U174" s="201"/>
      <c r="V174" s="296" t="e">
        <f>IF(C174="",NA(),IF(OR(C174="Smelter not listed",C174="Smelter not yet identified"),MATCH($B174&amp;$D174,'[1]Smelter Look-up'!$J:$J,0),MATCH($B174&amp;$C174,'[1]Smelter Look-up'!$J:$J,0)))</f>
        <v>#N/A</v>
      </c>
      <c r="X174" s="227">
        <f t="shared" si="7"/>
        <v>0</v>
      </c>
      <c r="AB174" s="228" t="str">
        <f t="shared" si="8"/>
        <v>TantalumJiangxi Dinghai Tantalum &amp; Niobium Co., Ltd.</v>
      </c>
    </row>
    <row r="175" spans="1:28" s="227" customFormat="1" ht="20" customHeight="1">
      <c r="A175" s="289" t="s">
        <v>14952</v>
      </c>
      <c r="B175" s="182" t="s">
        <v>1100</v>
      </c>
      <c r="C175" s="186" t="s">
        <v>15302</v>
      </c>
      <c r="D175" s="230"/>
      <c r="E175" s="182" t="s">
        <v>1069</v>
      </c>
      <c r="F175" s="182" t="s">
        <v>14952</v>
      </c>
      <c r="G175" s="182" t="s">
        <v>13177</v>
      </c>
      <c r="H175" s="293"/>
      <c r="I175" s="294" t="s">
        <v>15687</v>
      </c>
      <c r="J175" s="294" t="s">
        <v>13544</v>
      </c>
      <c r="K175" s="224"/>
      <c r="L175" s="224"/>
      <c r="M175" s="224"/>
      <c r="N175" s="224"/>
      <c r="O175" s="224"/>
      <c r="P175" s="295"/>
      <c r="Q175" s="225"/>
      <c r="R175" s="182" t="s">
        <v>15302</v>
      </c>
      <c r="S175" s="289" t="str">
        <f t="shared" ca="1" si="6"/>
        <v>CN</v>
      </c>
      <c r="T175" s="289" t="e">
        <f ca="1">IF(B175="","",IF(ISERROR(MATCH($J175,[1]SorP!$B$1:$B$6226,0)),"",INDIRECT("'SorP'!$A$"&amp;MATCH($S175&amp;$J175,[1]SorP!C:C,0))))</f>
        <v>#N/A</v>
      </c>
      <c r="U175" s="201"/>
      <c r="V175" s="296" t="e">
        <f>IF(C175="",NA(),IF(OR(C175="Smelter not listed",C175="Smelter not yet identified"),MATCH($B175&amp;$D175,'[1]Smelter Look-up'!$J:$J,0),MATCH($B175&amp;$C175,'[1]Smelter Look-up'!$J:$J,0)))</f>
        <v>#N/A</v>
      </c>
      <c r="X175" s="227">
        <f t="shared" si="7"/>
        <v>0</v>
      </c>
      <c r="AB175" s="228" t="str">
        <f t="shared" si="8"/>
        <v>TantalumRFH Yancheng Jinye New Material Technology Co., Ltd.</v>
      </c>
    </row>
    <row r="176" spans="1:28" s="227" customFormat="1" ht="20" customHeight="1">
      <c r="A176" s="289" t="s">
        <v>774</v>
      </c>
      <c r="B176" s="182" t="s">
        <v>1101</v>
      </c>
      <c r="C176" s="186" t="s">
        <v>141</v>
      </c>
      <c r="D176" s="230"/>
      <c r="E176" s="182" t="s">
        <v>2384</v>
      </c>
      <c r="F176" s="182" t="s">
        <v>774</v>
      </c>
      <c r="G176" s="182" t="s">
        <v>13177</v>
      </c>
      <c r="H176" s="293"/>
      <c r="I176" s="294" t="s">
        <v>1784</v>
      </c>
      <c r="J176" s="294" t="s">
        <v>1715</v>
      </c>
      <c r="K176" s="224"/>
      <c r="L176" s="224"/>
      <c r="M176" s="224"/>
      <c r="N176" s="224"/>
      <c r="O176" s="224"/>
      <c r="P176" s="295"/>
      <c r="Q176" s="225"/>
      <c r="R176" s="182" t="s">
        <v>141</v>
      </c>
      <c r="S176" s="289" t="str">
        <f t="shared" ca="1" si="6"/>
        <v>US</v>
      </c>
      <c r="T176" s="289" t="e">
        <f ca="1">IF(B176="","",IF(ISERROR(MATCH($J176,[1]SorP!$B$1:$B$6226,0)),"",INDIRECT("'SorP'!$A$"&amp;MATCH($S176&amp;$J176,[1]SorP!C:C,0))))</f>
        <v>#N/A</v>
      </c>
      <c r="U176" s="201"/>
      <c r="V176" s="296" t="e">
        <f>IF(C176="",NA(),IF(OR(C176="Smelter not listed",C176="Smelter not yet identified"),MATCH($B176&amp;$D176,'[1]Smelter Look-up'!$J:$J,0),MATCH($B176&amp;$C176,'[1]Smelter Look-up'!$J:$J,0)))</f>
        <v>#N/A</v>
      </c>
      <c r="X176" s="227">
        <f t="shared" si="7"/>
        <v>0</v>
      </c>
      <c r="AB176" s="228" t="str">
        <f t="shared" si="8"/>
        <v>TungstenKennametal Fallon</v>
      </c>
    </row>
    <row r="177" spans="1:28" s="227" customFormat="1" ht="20" customHeight="1">
      <c r="A177" s="289" t="s">
        <v>13777</v>
      </c>
      <c r="B177" s="182" t="s">
        <v>1101</v>
      </c>
      <c r="C177" s="186" t="s">
        <v>13763</v>
      </c>
      <c r="D177" s="230"/>
      <c r="E177" s="182" t="s">
        <v>863</v>
      </c>
      <c r="F177" s="182" t="s">
        <v>13777</v>
      </c>
      <c r="G177" s="182" t="s">
        <v>13177</v>
      </c>
      <c r="H177" s="293"/>
      <c r="I177" s="294" t="s">
        <v>13786</v>
      </c>
      <c r="J177" s="294" t="s">
        <v>1793</v>
      </c>
      <c r="K177" s="224"/>
      <c r="L177" s="224"/>
      <c r="M177" s="224"/>
      <c r="N177" s="224"/>
      <c r="O177" s="224"/>
      <c r="P177" s="295"/>
      <c r="Q177" s="225"/>
      <c r="R177" s="182" t="s">
        <v>13763</v>
      </c>
      <c r="S177" s="289" t="str">
        <f t="shared" ca="1" si="6"/>
        <v>VN</v>
      </c>
      <c r="T177" s="289" t="e">
        <f ca="1">IF(B177="","",IF(ISERROR(MATCH($J177,[1]SorP!$B$1:$B$6226,0)),"",INDIRECT("'SorP'!$A$"&amp;MATCH($S177&amp;$J177,[1]SorP!C:C,0))))</f>
        <v>#N/A</v>
      </c>
      <c r="U177" s="201"/>
      <c r="V177" s="296" t="e">
        <f>IF(C177="",NA(),IF(OR(C177="Smelter not listed",C177="Smelter not yet identified"),MATCH($B177&amp;$D177,'[1]Smelter Look-up'!$J:$J,0),MATCH($B177&amp;$C177,'[1]Smelter Look-up'!$J:$J,0)))</f>
        <v>#N/A</v>
      </c>
      <c r="X177" s="227">
        <f t="shared" si="7"/>
        <v>0</v>
      </c>
      <c r="AB177" s="228" t="str">
        <f t="shared" si="8"/>
        <v>TungstenAsia Tungsten Products Vietnam Ltd.</v>
      </c>
    </row>
    <row r="178" spans="1:28" s="227" customFormat="1" ht="20" customHeight="1">
      <c r="A178" s="289" t="s">
        <v>2225</v>
      </c>
      <c r="B178" s="182" t="s">
        <v>1101</v>
      </c>
      <c r="C178" s="186" t="s">
        <v>2295</v>
      </c>
      <c r="D178" s="230"/>
      <c r="E178" s="182" t="s">
        <v>852</v>
      </c>
      <c r="F178" s="182" t="s">
        <v>2225</v>
      </c>
      <c r="G178" s="182" t="s">
        <v>13177</v>
      </c>
      <c r="H178" s="293"/>
      <c r="I178" s="294" t="s">
        <v>2226</v>
      </c>
      <c r="J178" s="294" t="s">
        <v>2227</v>
      </c>
      <c r="K178" s="224"/>
      <c r="L178" s="224"/>
      <c r="M178" s="224"/>
      <c r="N178" s="224"/>
      <c r="O178" s="224"/>
      <c r="P178" s="295"/>
      <c r="Q178" s="225"/>
      <c r="R178" s="182" t="s">
        <v>2295</v>
      </c>
      <c r="S178" s="289" t="str">
        <f t="shared" ca="1" si="6"/>
        <v>PH</v>
      </c>
      <c r="T178" s="289" t="e">
        <f ca="1">IF(B178="","",IF(ISERROR(MATCH($J178,[1]SorP!$B$1:$B$6226,0)),"",INDIRECT("'SorP'!$A$"&amp;MATCH($S178&amp;$J178,[1]SorP!C:C,0))))</f>
        <v>#N/A</v>
      </c>
      <c r="U178" s="201"/>
      <c r="V178" s="296" t="e">
        <f>IF(C178="",NA(),IF(OR(C178="Smelter not listed",C178="Smelter not yet identified"),MATCH($B178&amp;$D178,'[1]Smelter Look-up'!$J:$J,0),MATCH($B178&amp;$C178,'[1]Smelter Look-up'!$J:$J,0)))</f>
        <v>#N/A</v>
      </c>
      <c r="X178" s="227">
        <f t="shared" si="7"/>
        <v>0</v>
      </c>
      <c r="AB178" s="228" t="str">
        <f t="shared" si="8"/>
        <v>TungstenPhilippine Chuangxin Industrial Co., Inc.</v>
      </c>
    </row>
    <row r="179" spans="1:28" s="227" customFormat="1" ht="20" customHeight="1">
      <c r="A179" s="289" t="s">
        <v>13730</v>
      </c>
      <c r="B179" s="182" t="s">
        <v>1101</v>
      </c>
      <c r="C179" s="186" t="s">
        <v>13729</v>
      </c>
      <c r="D179" s="230"/>
      <c r="E179" s="182" t="s">
        <v>2383</v>
      </c>
      <c r="F179" s="182" t="s">
        <v>13730</v>
      </c>
      <c r="G179" s="182" t="s">
        <v>13177</v>
      </c>
      <c r="H179" s="293"/>
      <c r="I179" s="294" t="s">
        <v>13740</v>
      </c>
      <c r="J179" s="294" t="s">
        <v>11431</v>
      </c>
      <c r="K179" s="224"/>
      <c r="L179" s="224"/>
      <c r="M179" s="224"/>
      <c r="N179" s="224"/>
      <c r="O179" s="224"/>
      <c r="P179" s="295"/>
      <c r="Q179" s="225"/>
      <c r="R179" s="182" t="s">
        <v>13729</v>
      </c>
      <c r="S179" s="289" t="str">
        <f t="shared" ca="1" si="6"/>
        <v>TW</v>
      </c>
      <c r="T179" s="289" t="e">
        <f ca="1">IF(B179="","",IF(ISERROR(MATCH($J179,[1]SorP!$B$1:$B$6226,0)),"",INDIRECT("'SorP'!$A$"&amp;MATCH($S179&amp;$J179,[1]SorP!C:C,0))))</f>
        <v>#N/A</v>
      </c>
      <c r="U179" s="201"/>
      <c r="V179" s="296" t="e">
        <f>IF(C179="",NA(),IF(OR(C179="Smelter not listed",C179="Smelter not yet identified"),MATCH($B179&amp;$D179,'[1]Smelter Look-up'!$J:$J,0),MATCH($B179&amp;$C179,'[1]Smelter Look-up'!$J:$J,0)))</f>
        <v>#N/A</v>
      </c>
      <c r="X179" s="227">
        <f t="shared" si="7"/>
        <v>0</v>
      </c>
      <c r="AB179" s="228" t="str">
        <f t="shared" si="8"/>
        <v>TungstenLianyou Metals Co., Ltd.</v>
      </c>
    </row>
    <row r="180" spans="1:28" s="227" customFormat="1" ht="20" customHeight="1">
      <c r="A180" s="289" t="s">
        <v>13779</v>
      </c>
      <c r="B180" s="182" t="s">
        <v>1101</v>
      </c>
      <c r="C180" s="186" t="s">
        <v>13765</v>
      </c>
      <c r="D180" s="230"/>
      <c r="E180" s="182" t="s">
        <v>1069</v>
      </c>
      <c r="F180" s="182" t="s">
        <v>13779</v>
      </c>
      <c r="G180" s="182" t="s">
        <v>13177</v>
      </c>
      <c r="H180" s="293"/>
      <c r="I180" s="294" t="s">
        <v>14983</v>
      </c>
      <c r="J180" s="294" t="s">
        <v>13536</v>
      </c>
      <c r="K180" s="224"/>
      <c r="L180" s="224"/>
      <c r="M180" s="224"/>
      <c r="N180" s="224"/>
      <c r="O180" s="224"/>
      <c r="P180" s="295"/>
      <c r="Q180" s="225"/>
      <c r="R180" s="182" t="s">
        <v>15358</v>
      </c>
      <c r="S180" s="289" t="str">
        <f t="shared" ca="1" si="6"/>
        <v>CN</v>
      </c>
      <c r="T180" s="289" t="e">
        <f ca="1">IF(B180="","",IF(ISERROR(MATCH($J180,[1]SorP!$B$1:$B$6226,0)),"",INDIRECT("'SorP'!$A$"&amp;MATCH($S180&amp;$J180,[1]SorP!C:C,0))))</f>
        <v>#N/A</v>
      </c>
      <c r="U180" s="201"/>
      <c r="V180" s="296" t="e">
        <f>IF(C180="",NA(),IF(OR(C180="Smelter not listed",C180="Smelter not yet identified"),MATCH($B180&amp;$D180,'[1]Smelter Look-up'!$J:$J,0),MATCH($B180&amp;$C180,'[1]Smelter Look-up'!$J:$J,0)))</f>
        <v>#N/A</v>
      </c>
      <c r="X180" s="227">
        <f t="shared" si="7"/>
        <v>0</v>
      </c>
      <c r="AB180" s="228" t="str">
        <f t="shared" si="8"/>
        <v>TungstenGEM Co., Ltd.</v>
      </c>
    </row>
    <row r="181" spans="1:28" s="227" customFormat="1" ht="20" customHeight="1">
      <c r="A181" s="289" t="s">
        <v>13778</v>
      </c>
      <c r="B181" s="182" t="s">
        <v>1101</v>
      </c>
      <c r="C181" s="186" t="s">
        <v>13764</v>
      </c>
      <c r="D181" s="230"/>
      <c r="E181" s="182" t="s">
        <v>1065</v>
      </c>
      <c r="F181" s="182" t="s">
        <v>13778</v>
      </c>
      <c r="G181" s="182" t="s">
        <v>13177</v>
      </c>
      <c r="H181" s="293"/>
      <c r="I181" s="294" t="s">
        <v>13787</v>
      </c>
      <c r="J181" s="294" t="s">
        <v>3412</v>
      </c>
      <c r="K181" s="224"/>
      <c r="L181" s="224"/>
      <c r="M181" s="224"/>
      <c r="N181" s="224"/>
      <c r="O181" s="224"/>
      <c r="P181" s="295"/>
      <c r="Q181" s="225"/>
      <c r="R181" s="182" t="s">
        <v>13764</v>
      </c>
      <c r="S181" s="289" t="str">
        <f t="shared" ca="1" si="6"/>
        <v>BR</v>
      </c>
      <c r="T181" s="289" t="e">
        <f ca="1">IF(B181="","",IF(ISERROR(MATCH($J181,[1]SorP!$B$1:$B$6226,0)),"",INDIRECT("'SorP'!$A$"&amp;MATCH($S181&amp;$J181,[1]SorP!C:C,0))))</f>
        <v>#N/A</v>
      </c>
      <c r="U181" s="201"/>
      <c r="V181" s="296" t="e">
        <f>IF(C181="",NA(),IF(OR(C181="Smelter not listed",C181="Smelter not yet identified"),MATCH($B181&amp;$D181,'[1]Smelter Look-up'!$J:$J,0),MATCH($B181&amp;$C181,'[1]Smelter Look-up'!$J:$J,0)))</f>
        <v>#N/A</v>
      </c>
      <c r="X181" s="227">
        <f t="shared" si="7"/>
        <v>0</v>
      </c>
      <c r="AB181" s="228" t="str">
        <f t="shared" si="8"/>
        <v>TungstenCronimet Brasil Ltda</v>
      </c>
    </row>
    <row r="182" spans="1:28" s="227" customFormat="1" ht="20" customHeight="1">
      <c r="A182" s="289" t="s">
        <v>14972</v>
      </c>
      <c r="B182" s="182" t="s">
        <v>1101</v>
      </c>
      <c r="C182" s="186" t="s">
        <v>14971</v>
      </c>
      <c r="D182" s="230"/>
      <c r="E182" s="182" t="s">
        <v>1069</v>
      </c>
      <c r="F182" s="182" t="s">
        <v>14972</v>
      </c>
      <c r="G182" s="182" t="s">
        <v>13177</v>
      </c>
      <c r="H182" s="293"/>
      <c r="I182" s="294" t="s">
        <v>13743</v>
      </c>
      <c r="J182" s="294" t="s">
        <v>13530</v>
      </c>
      <c r="K182" s="224"/>
      <c r="L182" s="224"/>
      <c r="M182" s="224"/>
      <c r="N182" s="224"/>
      <c r="O182" s="224"/>
      <c r="P182" s="295"/>
      <c r="Q182" s="225"/>
      <c r="R182" s="182" t="s">
        <v>15357</v>
      </c>
      <c r="S182" s="289" t="str">
        <f t="shared" ca="1" si="6"/>
        <v>CN</v>
      </c>
      <c r="T182" s="289" t="e">
        <f ca="1">IF(B182="","",IF(ISERROR(MATCH($J182,[1]SorP!$B$1:$B$6226,0)),"",INDIRECT("'SorP'!$A$"&amp;MATCH($S182&amp;$J182,[1]SorP!C:C,0))))</f>
        <v>#N/A</v>
      </c>
      <c r="U182" s="201"/>
      <c r="V182" s="296" t="e">
        <f>IF(C182="",NA(),IF(OR(C182="Smelter not listed",C182="Smelter not yet identified"),MATCH($B182&amp;$D182,'[1]Smelter Look-up'!$J:$J,0),MATCH($B182&amp;$C182,'[1]Smelter Look-up'!$J:$J,0)))</f>
        <v>#N/A</v>
      </c>
      <c r="X182" s="227">
        <f t="shared" si="7"/>
        <v>0</v>
      </c>
      <c r="AB182" s="228" t="str">
        <f t="shared" si="8"/>
        <v>TungstenFujian Xinlu Tungsten</v>
      </c>
    </row>
    <row r="183" spans="1:28" s="227" customFormat="1" ht="20" customHeight="1">
      <c r="A183" s="289" t="s">
        <v>15635</v>
      </c>
      <c r="B183" s="182" t="s">
        <v>1099</v>
      </c>
      <c r="C183" s="186" t="s">
        <v>15634</v>
      </c>
      <c r="D183" s="230"/>
      <c r="E183" s="182" t="s">
        <v>1084</v>
      </c>
      <c r="F183" s="182" t="s">
        <v>15635</v>
      </c>
      <c r="G183" s="182" t="s">
        <v>13177</v>
      </c>
      <c r="H183" s="293"/>
      <c r="I183" s="294" t="s">
        <v>15645</v>
      </c>
      <c r="J183" s="294" t="s">
        <v>8641</v>
      </c>
      <c r="K183" s="224"/>
      <c r="L183" s="224"/>
      <c r="M183" s="224"/>
      <c r="N183" s="224"/>
      <c r="O183" s="224"/>
      <c r="P183" s="295"/>
      <c r="Q183" s="225"/>
      <c r="R183" s="182" t="s">
        <v>15634</v>
      </c>
      <c r="S183" s="289" t="str">
        <f t="shared" ca="1" si="6"/>
        <v>MY</v>
      </c>
      <c r="T183" s="289" t="e">
        <f ca="1">IF(B183="","",IF(ISERROR(MATCH($J183,[1]SorP!$B$1:$B$6226,0)),"",INDIRECT("'SorP'!$A$"&amp;MATCH($S183&amp;$J183,[1]SorP!C:C,0))))</f>
        <v>#N/A</v>
      </c>
      <c r="U183" s="201"/>
      <c r="V183" s="296" t="e">
        <f>IF(C183="",NA(),IF(OR(C183="Smelter not listed",C183="Smelter not yet identified"),MATCH($B183&amp;$D183,'[1]Smelter Look-up'!$J:$J,0),MATCH($B183&amp;$C183,'[1]Smelter Look-up'!$J:$J,0)))</f>
        <v>#N/A</v>
      </c>
      <c r="X183" s="227">
        <f t="shared" si="7"/>
        <v>0</v>
      </c>
      <c r="AB183" s="228" t="str">
        <f t="shared" si="8"/>
        <v>TinMalaysia Smelting Corporation Berhad (Port Klang)</v>
      </c>
    </row>
    <row r="184" spans="1:28" s="227" customFormat="1" ht="20" customHeight="1">
      <c r="A184" s="289" t="s">
        <v>635</v>
      </c>
      <c r="B184" s="182" t="s">
        <v>1098</v>
      </c>
      <c r="C184" s="186" t="s">
        <v>607</v>
      </c>
      <c r="D184" s="230"/>
      <c r="E184" s="182" t="s">
        <v>862</v>
      </c>
      <c r="F184" s="182" t="s">
        <v>635</v>
      </c>
      <c r="G184" s="182" t="s">
        <v>13177</v>
      </c>
      <c r="H184" s="293"/>
      <c r="I184" s="294" t="s">
        <v>1512</v>
      </c>
      <c r="J184" s="294" t="s">
        <v>11961</v>
      </c>
      <c r="K184" s="224"/>
      <c r="L184" s="224"/>
      <c r="M184" s="224"/>
      <c r="N184" s="224"/>
      <c r="O184" s="224"/>
      <c r="P184" s="295"/>
      <c r="Q184" s="225"/>
      <c r="R184" s="182" t="s">
        <v>607</v>
      </c>
      <c r="S184" s="289" t="str">
        <f t="shared" ca="1" si="6"/>
        <v>UZ</v>
      </c>
      <c r="T184" s="289" t="e">
        <f ca="1">IF(B184="","",IF(ISERROR(MATCH($J184,[1]SorP!$B$1:$B$6226,0)),"",INDIRECT("'SorP'!$A$"&amp;MATCH($S184&amp;$J184,[1]SorP!C:C,0))))</f>
        <v>#N/A</v>
      </c>
      <c r="U184" s="201"/>
      <c r="V184" s="296" t="e">
        <f>IF(C184="",NA(),IF(OR(C184="Smelter not listed",C184="Smelter not yet identified"),MATCH($B184&amp;$D184,'[1]Smelter Look-up'!$J:$J,0),MATCH($B184&amp;$C184,'[1]Smelter Look-up'!$J:$J,0)))</f>
        <v>#N/A</v>
      </c>
      <c r="X184" s="227">
        <f t="shared" si="7"/>
        <v>0</v>
      </c>
      <c r="AB184" s="228" t="str">
        <f t="shared" si="8"/>
        <v>GoldAlmalyk Mining and Metallurgical Complex (AMMC)</v>
      </c>
    </row>
    <row r="185" spans="1:28" s="227" customFormat="1" ht="20" customHeight="1">
      <c r="A185" s="289" t="s">
        <v>642</v>
      </c>
      <c r="B185" s="182" t="s">
        <v>1098</v>
      </c>
      <c r="C185" s="186" t="s">
        <v>875</v>
      </c>
      <c r="D185" s="230"/>
      <c r="E185" s="182" t="s">
        <v>852</v>
      </c>
      <c r="F185" s="182" t="s">
        <v>642</v>
      </c>
      <c r="G185" s="182" t="s">
        <v>13177</v>
      </c>
      <c r="H185" s="293"/>
      <c r="I185" s="294" t="s">
        <v>2154</v>
      </c>
      <c r="J185" s="294" t="s">
        <v>9394</v>
      </c>
      <c r="K185" s="224"/>
      <c r="L185" s="224"/>
      <c r="M185" s="224"/>
      <c r="N185" s="224"/>
      <c r="O185" s="224"/>
      <c r="P185" s="295"/>
      <c r="Q185" s="225"/>
      <c r="R185" s="182" t="s">
        <v>875</v>
      </c>
      <c r="S185" s="289" t="str">
        <f t="shared" ca="1" si="6"/>
        <v>PH</v>
      </c>
      <c r="T185" s="289" t="e">
        <f ca="1">IF(B185="","",IF(ISERROR(MATCH($J185,[1]SorP!$B$1:$B$6226,0)),"",INDIRECT("'SorP'!$A$"&amp;MATCH($S185&amp;$J185,[1]SorP!C:C,0))))</f>
        <v>#N/A</v>
      </c>
      <c r="U185" s="201"/>
      <c r="V185" s="296" t="e">
        <f>IF(C185="",NA(),IF(OR(C185="Smelter not listed",C185="Smelter not yet identified"),MATCH($B185&amp;$D185,'[1]Smelter Look-up'!$J:$J,0),MATCH($B185&amp;$C185,'[1]Smelter Look-up'!$J:$J,0)))</f>
        <v>#N/A</v>
      </c>
      <c r="X185" s="227">
        <f t="shared" si="7"/>
        <v>0</v>
      </c>
      <c r="AB185" s="228" t="str">
        <f t="shared" si="8"/>
        <v>GoldBangko Sentral ng Pilipinas (Central Bank of the Philippines)</v>
      </c>
    </row>
    <row r="186" spans="1:28" s="227" customFormat="1" ht="20" customHeight="1">
      <c r="A186" s="289" t="s">
        <v>15345</v>
      </c>
      <c r="B186" s="182" t="s">
        <v>1099</v>
      </c>
      <c r="C186" s="186" t="s">
        <v>15343</v>
      </c>
      <c r="D186" s="230"/>
      <c r="E186" s="182" t="s">
        <v>1074</v>
      </c>
      <c r="F186" s="182" t="s">
        <v>15345</v>
      </c>
      <c r="G186" s="182" t="s">
        <v>13177</v>
      </c>
      <c r="H186" s="293"/>
      <c r="I186" s="294" t="s">
        <v>15351</v>
      </c>
      <c r="J186" s="294" t="s">
        <v>12799</v>
      </c>
      <c r="K186" s="224"/>
      <c r="L186" s="224"/>
      <c r="M186" s="224"/>
      <c r="N186" s="224"/>
      <c r="O186" s="224"/>
      <c r="P186" s="295"/>
      <c r="Q186" s="225"/>
      <c r="R186" s="182" t="s">
        <v>15344</v>
      </c>
      <c r="S186" s="289" t="str">
        <f t="shared" ca="1" si="6"/>
        <v>ID</v>
      </c>
      <c r="T186" s="289" t="e">
        <f ca="1">IF(B186="","",IF(ISERROR(MATCH($J186,[1]SorP!$B$1:$B$6226,0)),"",INDIRECT("'SorP'!$A$"&amp;MATCH($S186&amp;$J186,[1]SorP!C:C,0))))</f>
        <v>#N/A</v>
      </c>
      <c r="U186" s="201"/>
      <c r="V186" s="296" t="e">
        <f>IF(C186="",NA(),IF(OR(C186="Smelter not listed",C186="Smelter not yet identified"),MATCH($B186&amp;$D186,'[1]Smelter Look-up'!$J:$J,0),MATCH($B186&amp;$C186,'[1]Smelter Look-up'!$J:$J,0)))</f>
        <v>#N/A</v>
      </c>
      <c r="X186" s="227">
        <f t="shared" si="7"/>
        <v>0</v>
      </c>
      <c r="AB186" s="228" t="str">
        <f t="shared" si="8"/>
        <v>TinCV Serumpun Sebalai</v>
      </c>
    </row>
    <row r="187" spans="1:28" s="227" customFormat="1" ht="20" customHeight="1">
      <c r="A187" s="289" t="s">
        <v>664</v>
      </c>
      <c r="B187" s="182" t="s">
        <v>1098</v>
      </c>
      <c r="C187" s="186" t="s">
        <v>2250</v>
      </c>
      <c r="D187" s="230"/>
      <c r="E187" s="182" t="s">
        <v>1069</v>
      </c>
      <c r="F187" s="182" t="s">
        <v>664</v>
      </c>
      <c r="G187" s="182" t="s">
        <v>13177</v>
      </c>
      <c r="H187" s="293"/>
      <c r="I187" s="294" t="s">
        <v>1559</v>
      </c>
      <c r="J187" s="294" t="s">
        <v>13514</v>
      </c>
      <c r="K187" s="224"/>
      <c r="L187" s="224"/>
      <c r="M187" s="224"/>
      <c r="N187" s="224"/>
      <c r="O187" s="224"/>
      <c r="P187" s="295"/>
      <c r="Q187" s="225"/>
      <c r="R187" s="182" t="s">
        <v>2250</v>
      </c>
      <c r="S187" s="289" t="str">
        <f t="shared" ca="1" si="6"/>
        <v>CN</v>
      </c>
      <c r="T187" s="289" t="e">
        <f ca="1">IF(B187="","",IF(ISERROR(MATCH($J187,[1]SorP!$B$1:$B$6226,0)),"",INDIRECT("'SorP'!$A$"&amp;MATCH($S187&amp;$J187,[1]SorP!C:C,0))))</f>
        <v>#N/A</v>
      </c>
      <c r="U187" s="201"/>
      <c r="V187" s="296" t="e">
        <f>IF(C187="",NA(),IF(OR(C187="Smelter not listed",C187="Smelter not yet identified"),MATCH($B187&amp;$D187,'[1]Smelter Look-up'!$J:$J,0),MATCH($B187&amp;$C187,'[1]Smelter Look-up'!$J:$J,0)))</f>
        <v>#N/A</v>
      </c>
      <c r="X187" s="227">
        <f t="shared" si="7"/>
        <v>0</v>
      </c>
      <c r="AB187" s="228" t="str">
        <f t="shared" si="8"/>
        <v>GoldInner Mongolia Qiankun Gold and Silver Refinery Share Co., Ltd.</v>
      </c>
    </row>
    <row r="188" spans="1:28" s="227" customFormat="1" ht="20" customHeight="1">
      <c r="A188" s="289" t="s">
        <v>667</v>
      </c>
      <c r="B188" s="182" t="s">
        <v>1098</v>
      </c>
      <c r="C188" s="186" t="s">
        <v>879</v>
      </c>
      <c r="D188" s="230"/>
      <c r="E188" s="182" t="s">
        <v>1077</v>
      </c>
      <c r="F188" s="182" t="s">
        <v>667</v>
      </c>
      <c r="G188" s="182" t="s">
        <v>13177</v>
      </c>
      <c r="H188" s="293"/>
      <c r="I188" s="294" t="s">
        <v>1562</v>
      </c>
      <c r="J188" s="294" t="s">
        <v>1562</v>
      </c>
      <c r="K188" s="224"/>
      <c r="L188" s="224"/>
      <c r="M188" s="224"/>
      <c r="N188" s="224"/>
      <c r="O188" s="224"/>
      <c r="P188" s="295"/>
      <c r="Q188" s="225"/>
      <c r="R188" s="182" t="s">
        <v>879</v>
      </c>
      <c r="S188" s="289" t="str">
        <f t="shared" ca="1" si="6"/>
        <v>JP</v>
      </c>
      <c r="T188" s="289" t="e">
        <f ca="1">IF(B188="","",IF(ISERROR(MATCH($J188,[1]SorP!$B$1:$B$6226,0)),"",INDIRECT("'SorP'!$A$"&amp;MATCH($S188&amp;$J188,[1]SorP!C:C,0))))</f>
        <v>#N/A</v>
      </c>
      <c r="U188" s="201"/>
      <c r="V188" s="296" t="e">
        <f>IF(C188="",NA(),IF(OR(C188="Smelter not listed",C188="Smelter not yet identified"),MATCH($B188&amp;$D188,'[1]Smelter Look-up'!$J:$J,0),MATCH($B188&amp;$C188,'[1]Smelter Look-up'!$J:$J,0)))</f>
        <v>#N/A</v>
      </c>
      <c r="X188" s="227">
        <f t="shared" si="7"/>
        <v>0</v>
      </c>
      <c r="AB188" s="228" t="str">
        <f t="shared" si="8"/>
        <v>GoldJapan Mint</v>
      </c>
    </row>
    <row r="189" spans="1:28" s="227" customFormat="1" ht="20" customHeight="1">
      <c r="A189" s="289" t="s">
        <v>676</v>
      </c>
      <c r="B189" s="182" t="s">
        <v>1098</v>
      </c>
      <c r="C189" s="186" t="s">
        <v>675</v>
      </c>
      <c r="D189" s="230"/>
      <c r="E189" s="182" t="s">
        <v>2384</v>
      </c>
      <c r="F189" s="182" t="s">
        <v>676</v>
      </c>
      <c r="G189" s="182" t="s">
        <v>13177</v>
      </c>
      <c r="H189" s="293"/>
      <c r="I189" s="294" t="s">
        <v>1573</v>
      </c>
      <c r="J189" s="294" t="s">
        <v>1566</v>
      </c>
      <c r="K189" s="224"/>
      <c r="L189" s="224"/>
      <c r="M189" s="224"/>
      <c r="N189" s="224"/>
      <c r="O189" s="224"/>
      <c r="P189" s="295"/>
      <c r="Q189" s="225"/>
      <c r="R189" s="182" t="s">
        <v>675</v>
      </c>
      <c r="S189" s="289" t="str">
        <f t="shared" ca="1" si="6"/>
        <v>US</v>
      </c>
      <c r="T189" s="289" t="e">
        <f ca="1">IF(B189="","",IF(ISERROR(MATCH($J189,[1]SorP!$B$1:$B$6226,0)),"",INDIRECT("'SorP'!$A$"&amp;MATCH($S189&amp;$J189,[1]SorP!C:C,0))))</f>
        <v>#N/A</v>
      </c>
      <c r="U189" s="201"/>
      <c r="V189" s="296" t="e">
        <f>IF(C189="",NA(),IF(OR(C189="Smelter not listed",C189="Smelter not yet identified"),MATCH($B189&amp;$D189,'[1]Smelter Look-up'!$J:$J,0),MATCH($B189&amp;$C189,'[1]Smelter Look-up'!$J:$J,0)))</f>
        <v>#N/A</v>
      </c>
      <c r="X189" s="227">
        <f t="shared" si="7"/>
        <v>0</v>
      </c>
      <c r="AB189" s="228" t="str">
        <f t="shared" si="8"/>
        <v>GoldKennecott Utah Copper LLC</v>
      </c>
    </row>
    <row r="190" spans="1:28" s="227" customFormat="1" ht="20" customHeight="1">
      <c r="A190" s="289" t="s">
        <v>694</v>
      </c>
      <c r="B190" s="182" t="s">
        <v>1098</v>
      </c>
      <c r="C190" s="186" t="s">
        <v>12378</v>
      </c>
      <c r="D190" s="230"/>
      <c r="E190" s="182" t="s">
        <v>860</v>
      </c>
      <c r="F190" s="182" t="s">
        <v>694</v>
      </c>
      <c r="G190" s="182" t="s">
        <v>13177</v>
      </c>
      <c r="H190" s="293"/>
      <c r="I190" s="294" t="s">
        <v>1597</v>
      </c>
      <c r="J190" s="294" t="s">
        <v>11215</v>
      </c>
      <c r="K190" s="224"/>
      <c r="L190" s="224"/>
      <c r="M190" s="224"/>
      <c r="N190" s="224"/>
      <c r="O190" s="224"/>
      <c r="P190" s="295"/>
      <c r="Q190" s="225"/>
      <c r="R190" s="182" t="s">
        <v>12378</v>
      </c>
      <c r="S190" s="289" t="str">
        <f t="shared" ca="1" si="6"/>
        <v>TR</v>
      </c>
      <c r="T190" s="289" t="e">
        <f ca="1">IF(B190="","",IF(ISERROR(MATCH($J190,[1]SorP!$B$1:$B$6226,0)),"",INDIRECT("'SorP'!$A$"&amp;MATCH($S190&amp;$J190,[1]SorP!C:C,0))))</f>
        <v>#N/A</v>
      </c>
      <c r="U190" s="201"/>
      <c r="V190" s="296" t="e">
        <f>IF(C190="",NA(),IF(OR(C190="Smelter not listed",C190="Smelter not yet identified"),MATCH($B190&amp;$D190,'[1]Smelter Look-up'!$J:$J,0),MATCH($B190&amp;$C190,'[1]Smelter Look-up'!$J:$J,0)))</f>
        <v>#N/A</v>
      </c>
      <c r="X190" s="227">
        <f t="shared" si="7"/>
        <v>0</v>
      </c>
      <c r="AB190" s="228" t="str">
        <f t="shared" si="8"/>
        <v>GoldNadir Metal Rafineri San. Ve Tic. A.S.</v>
      </c>
    </row>
    <row r="191" spans="1:28" s="227" customFormat="1" ht="20" customHeight="1">
      <c r="A191" s="289" t="s">
        <v>695</v>
      </c>
      <c r="B191" s="182" t="s">
        <v>1098</v>
      </c>
      <c r="C191" s="186" t="s">
        <v>1197</v>
      </c>
      <c r="D191" s="230"/>
      <c r="E191" s="182" t="s">
        <v>862</v>
      </c>
      <c r="F191" s="182" t="s">
        <v>695</v>
      </c>
      <c r="G191" s="182" t="s">
        <v>13177</v>
      </c>
      <c r="H191" s="293"/>
      <c r="I191" s="294" t="s">
        <v>1598</v>
      </c>
      <c r="J191" s="294" t="s">
        <v>11966</v>
      </c>
      <c r="K191" s="224"/>
      <c r="L191" s="224"/>
      <c r="M191" s="224"/>
      <c r="N191" s="224"/>
      <c r="O191" s="224"/>
      <c r="P191" s="295"/>
      <c r="Q191" s="225"/>
      <c r="R191" s="182" t="s">
        <v>1197</v>
      </c>
      <c r="S191" s="289" t="str">
        <f t="shared" ca="1" si="6"/>
        <v>UZ</v>
      </c>
      <c r="T191" s="289" t="e">
        <f ca="1">IF(B191="","",IF(ISERROR(MATCH($J191,[1]SorP!$B$1:$B$6226,0)),"",INDIRECT("'SorP'!$A$"&amp;MATCH($S191&amp;$J191,[1]SorP!C:C,0))))</f>
        <v>#N/A</v>
      </c>
      <c r="U191" s="201"/>
      <c r="V191" s="296" t="e">
        <f>IF(C191="",NA(),IF(OR(C191="Smelter not listed",C191="Smelter not yet identified"),MATCH($B191&amp;$D191,'[1]Smelter Look-up'!$J:$J,0),MATCH($B191&amp;$C191,'[1]Smelter Look-up'!$J:$J,0)))</f>
        <v>#N/A</v>
      </c>
      <c r="X191" s="227">
        <f t="shared" si="7"/>
        <v>0</v>
      </c>
      <c r="AB191" s="228" t="str">
        <f t="shared" si="8"/>
        <v>GoldNavoi Mining and Metallurgical Combinat</v>
      </c>
    </row>
    <row r="192" spans="1:28" s="227" customFormat="1" ht="20" customHeight="1">
      <c r="A192" s="289" t="s">
        <v>702</v>
      </c>
      <c r="B192" s="182" t="s">
        <v>1098</v>
      </c>
      <c r="C192" s="186" t="s">
        <v>1198</v>
      </c>
      <c r="D192" s="230"/>
      <c r="E192" s="182" t="s">
        <v>1074</v>
      </c>
      <c r="F192" s="182" t="s">
        <v>702</v>
      </c>
      <c r="G192" s="182" t="s">
        <v>13177</v>
      </c>
      <c r="H192" s="293"/>
      <c r="I192" s="294" t="s">
        <v>1607</v>
      </c>
      <c r="J192" s="294" t="s">
        <v>5954</v>
      </c>
      <c r="K192" s="224"/>
      <c r="L192" s="224"/>
      <c r="M192" s="224"/>
      <c r="N192" s="224"/>
      <c r="O192" s="224"/>
      <c r="P192" s="295"/>
      <c r="Q192" s="225"/>
      <c r="R192" s="182" t="s">
        <v>1198</v>
      </c>
      <c r="S192" s="289" t="str">
        <f t="shared" ca="1" si="6"/>
        <v>ID</v>
      </c>
      <c r="T192" s="289" t="e">
        <f ca="1">IF(B192="","",IF(ISERROR(MATCH($J192,[1]SorP!$B$1:$B$6226,0)),"",INDIRECT("'SorP'!$A$"&amp;MATCH($S192&amp;$J192,[1]SorP!C:C,0))))</f>
        <v>#N/A</v>
      </c>
      <c r="U192" s="201"/>
      <c r="V192" s="296" t="e">
        <f>IF(C192="",NA(),IF(OR(C192="Smelter not listed",C192="Smelter not yet identified"),MATCH($B192&amp;$D192,'[1]Smelter Look-up'!$J:$J,0),MATCH($B192&amp;$C192,'[1]Smelter Look-up'!$J:$J,0)))</f>
        <v>#N/A</v>
      </c>
      <c r="X192" s="227">
        <f t="shared" si="7"/>
        <v>0</v>
      </c>
      <c r="AB192" s="228" t="str">
        <f t="shared" si="8"/>
        <v>GoldPT Aneka Tambang (Persero) Tbk</v>
      </c>
    </row>
    <row r="193" spans="1:28" s="227" customFormat="1" ht="20" customHeight="1">
      <c r="A193" s="289" t="s">
        <v>704</v>
      </c>
      <c r="B193" s="182" t="s">
        <v>1098</v>
      </c>
      <c r="C193" s="186" t="s">
        <v>2112</v>
      </c>
      <c r="D193" s="230"/>
      <c r="E193" s="182" t="s">
        <v>864</v>
      </c>
      <c r="F193" s="182" t="s">
        <v>704</v>
      </c>
      <c r="G193" s="182" t="s">
        <v>13177</v>
      </c>
      <c r="H193" s="293"/>
      <c r="I193" s="294" t="s">
        <v>1609</v>
      </c>
      <c r="J193" s="294" t="s">
        <v>1610</v>
      </c>
      <c r="K193" s="224"/>
      <c r="L193" s="224"/>
      <c r="M193" s="224"/>
      <c r="N193" s="224"/>
      <c r="O193" s="224"/>
      <c r="P193" s="295"/>
      <c r="Q193" s="225"/>
      <c r="R193" s="182" t="s">
        <v>2112</v>
      </c>
      <c r="S193" s="289" t="str">
        <f t="shared" ca="1" si="6"/>
        <v>ZA</v>
      </c>
      <c r="T193" s="289" t="e">
        <f ca="1">IF(B193="","",IF(ISERROR(MATCH($J193,[1]SorP!$B$1:$B$6226,0)),"",INDIRECT("'SorP'!$A$"&amp;MATCH($S193&amp;$J193,[1]SorP!C:C,0))))</f>
        <v>#N/A</v>
      </c>
      <c r="U193" s="201"/>
      <c r="V193" s="296" t="e">
        <f>IF(C193="",NA(),IF(OR(C193="Smelter not listed",C193="Smelter not yet identified"),MATCH($B193&amp;$D193,'[1]Smelter Look-up'!$J:$J,0),MATCH($B193&amp;$C193,'[1]Smelter Look-up'!$J:$J,0)))</f>
        <v>#N/A</v>
      </c>
      <c r="X193" s="227">
        <f t="shared" si="7"/>
        <v>0</v>
      </c>
      <c r="AB193" s="228" t="str">
        <f t="shared" si="8"/>
        <v>GoldRand Refinery (Pty) Ltd.</v>
      </c>
    </row>
    <row r="194" spans="1:28" s="227" customFormat="1" ht="20" customHeight="1">
      <c r="A194" s="289" t="s">
        <v>721</v>
      </c>
      <c r="B194" s="182" t="s">
        <v>1098</v>
      </c>
      <c r="C194" s="186" t="s">
        <v>2285</v>
      </c>
      <c r="D194" s="230"/>
      <c r="E194" s="182" t="s">
        <v>1067</v>
      </c>
      <c r="F194" s="182" t="s">
        <v>721</v>
      </c>
      <c r="G194" s="182" t="s">
        <v>13177</v>
      </c>
      <c r="H194" s="293"/>
      <c r="I194" s="294" t="s">
        <v>1644</v>
      </c>
      <c r="J194" s="294" t="s">
        <v>1517</v>
      </c>
      <c r="K194" s="224"/>
      <c r="L194" s="224"/>
      <c r="M194" s="224"/>
      <c r="N194" s="224"/>
      <c r="O194" s="224"/>
      <c r="P194" s="295"/>
      <c r="Q194" s="225"/>
      <c r="R194" s="182" t="s">
        <v>2285</v>
      </c>
      <c r="S194" s="289" t="str">
        <f t="shared" ca="1" si="6"/>
        <v>CH</v>
      </c>
      <c r="T194" s="289" t="e">
        <f ca="1">IF(B194="","",IF(ISERROR(MATCH($J194,[1]SorP!$B$1:$B$6226,0)),"",INDIRECT("'SorP'!$A$"&amp;MATCH($S194&amp;$J194,[1]SorP!C:C,0))))</f>
        <v>#N/A</v>
      </c>
      <c r="U194" s="201"/>
      <c r="V194" s="296" t="e">
        <f>IF(C194="",NA(),IF(OR(C194="Smelter not listed",C194="Smelter not yet identified"),MATCH($B194&amp;$D194,'[1]Smelter Look-up'!$J:$J,0),MATCH($B194&amp;$C194,'[1]Smelter Look-up'!$J:$J,0)))</f>
        <v>#N/A</v>
      </c>
      <c r="X194" s="227">
        <f t="shared" si="7"/>
        <v>0</v>
      </c>
      <c r="AB194" s="228" t="str">
        <f t="shared" si="8"/>
        <v>GoldValcambi S.A.</v>
      </c>
    </row>
    <row r="195" spans="1:28" s="227" customFormat="1" ht="20" customHeight="1">
      <c r="A195" s="289" t="s">
        <v>1676</v>
      </c>
      <c r="B195" s="182" t="s">
        <v>1098</v>
      </c>
      <c r="C195" s="186" t="s">
        <v>2168</v>
      </c>
      <c r="D195" s="230"/>
      <c r="E195" s="182" t="s">
        <v>1076</v>
      </c>
      <c r="F195" s="182" t="s">
        <v>1676</v>
      </c>
      <c r="G195" s="182" t="s">
        <v>13177</v>
      </c>
      <c r="H195" s="293"/>
      <c r="I195" s="294" t="s">
        <v>1677</v>
      </c>
      <c r="J195" s="294" t="s">
        <v>6417</v>
      </c>
      <c r="K195" s="224"/>
      <c r="L195" s="224"/>
      <c r="M195" s="224"/>
      <c r="N195" s="224"/>
      <c r="O195" s="224"/>
      <c r="P195" s="295"/>
      <c r="Q195" s="225"/>
      <c r="R195" s="182" t="s">
        <v>2168</v>
      </c>
      <c r="S195" s="289" t="str">
        <f t="shared" ref="S195:S234" ca="1" si="9">IF(B195="","",IF(ISERROR(MATCH($E195,CL,0)),"Unknown",INDIRECT("'C'!$A$"&amp;MATCH($E195,CL,0)+1)))</f>
        <v>IT</v>
      </c>
      <c r="T195" s="289" t="e">
        <f ca="1">IF(B195="","",IF(ISERROR(MATCH($J195,[1]SorP!$B$1:$B$6226,0)),"",INDIRECT("'SorP'!$A$"&amp;MATCH($S195&amp;$J195,[1]SorP!C:C,0))))</f>
        <v>#N/A</v>
      </c>
      <c r="U195" s="201"/>
      <c r="V195" s="296" t="e">
        <f>IF(C195="",NA(),IF(OR(C195="Smelter not listed",C195="Smelter not yet identified"),MATCH($B195&amp;$D195,'[1]Smelter Look-up'!$J:$J,0),MATCH($B195&amp;$C195,'[1]Smelter Look-up'!$J:$J,0)))</f>
        <v>#N/A</v>
      </c>
      <c r="X195" s="227">
        <f t="shared" ref="X195:X234" si="10">IF(AND(C195="Smelter not listed",OR(LEN(D195)=0,LEN(E195)=0)),1,0)</f>
        <v>0</v>
      </c>
      <c r="AB195" s="228" t="str">
        <f t="shared" ref="AB195:AB234" si="11">B195&amp;C195</f>
        <v>GoldT.C.A S.p.A</v>
      </c>
    </row>
    <row r="196" spans="1:28" s="227" customFormat="1" ht="20" customHeight="1">
      <c r="A196" s="289" t="s">
        <v>2280</v>
      </c>
      <c r="B196" s="182" t="s">
        <v>1098</v>
      </c>
      <c r="C196" s="186" t="s">
        <v>2279</v>
      </c>
      <c r="D196" s="230"/>
      <c r="E196" s="182" t="s">
        <v>1078</v>
      </c>
      <c r="F196" s="182" t="s">
        <v>2280</v>
      </c>
      <c r="G196" s="182" t="s">
        <v>13177</v>
      </c>
      <c r="H196" s="293"/>
      <c r="I196" s="294" t="s">
        <v>2281</v>
      </c>
      <c r="J196" s="294" t="s">
        <v>2282</v>
      </c>
      <c r="K196" s="224"/>
      <c r="L196" s="224"/>
      <c r="M196" s="224"/>
      <c r="N196" s="224"/>
      <c r="O196" s="224"/>
      <c r="P196" s="295"/>
      <c r="Q196" s="225"/>
      <c r="R196" s="182" t="s">
        <v>2279</v>
      </c>
      <c r="S196" s="289" t="str">
        <f t="shared" ca="1" si="9"/>
        <v>KZ</v>
      </c>
      <c r="T196" s="289" t="e">
        <f ca="1">IF(B196="","",IF(ISERROR(MATCH($J196,[1]SorP!$B$1:$B$6226,0)),"",INDIRECT("'SorP'!$A$"&amp;MATCH($S196&amp;$J196,[1]SorP!C:C,0))))</f>
        <v>#N/A</v>
      </c>
      <c r="U196" s="201"/>
      <c r="V196" s="296" t="e">
        <f>IF(C196="",NA(),IF(OR(C196="Smelter not listed",C196="Smelter not yet identified"),MATCH($B196&amp;$D196,'[1]Smelter Look-up'!$J:$J,0),MATCH($B196&amp;$C196,'[1]Smelter Look-up'!$J:$J,0)))</f>
        <v>#N/A</v>
      </c>
      <c r="X196" s="227">
        <f t="shared" si="10"/>
        <v>0</v>
      </c>
      <c r="AB196" s="228" t="str">
        <f t="shared" si="11"/>
        <v>GoldTOO Tau-Ken-Altyn</v>
      </c>
    </row>
    <row r="197" spans="1:28" s="227" customFormat="1" ht="20" customHeight="1">
      <c r="A197" s="289" t="s">
        <v>2386</v>
      </c>
      <c r="B197" s="182" t="s">
        <v>1098</v>
      </c>
      <c r="C197" s="186" t="s">
        <v>2385</v>
      </c>
      <c r="D197" s="230"/>
      <c r="E197" s="182" t="s">
        <v>2384</v>
      </c>
      <c r="F197" s="182" t="s">
        <v>2386</v>
      </c>
      <c r="G197" s="182" t="s">
        <v>13177</v>
      </c>
      <c r="H197" s="293"/>
      <c r="I197" s="294" t="s">
        <v>2387</v>
      </c>
      <c r="J197" s="294" t="s">
        <v>1699</v>
      </c>
      <c r="K197" s="224"/>
      <c r="L197" s="224"/>
      <c r="M197" s="224"/>
      <c r="N197" s="224"/>
      <c r="O197" s="224"/>
      <c r="P197" s="295"/>
      <c r="Q197" s="225"/>
      <c r="R197" s="182" t="s">
        <v>2385</v>
      </c>
      <c r="S197" s="289" t="str">
        <f t="shared" ca="1" si="9"/>
        <v>US</v>
      </c>
      <c r="T197" s="289" t="e">
        <f ca="1">IF(B197="","",IF(ISERROR(MATCH($J197,[1]SorP!$B$1:$B$6226,0)),"",INDIRECT("'SorP'!$A$"&amp;MATCH($S197&amp;$J197,[1]SorP!C:C,0))))</f>
        <v>#N/A</v>
      </c>
      <c r="U197" s="201"/>
      <c r="V197" s="296" t="e">
        <f>IF(C197="",NA(),IF(OR(C197="Smelter not listed",C197="Smelter not yet identified"),MATCH($B197&amp;$D197,'[1]Smelter Look-up'!$J:$J,0),MATCH($B197&amp;$C197,'[1]Smelter Look-up'!$J:$J,0)))</f>
        <v>#N/A</v>
      </c>
      <c r="X197" s="227">
        <f t="shared" si="10"/>
        <v>0</v>
      </c>
      <c r="AB197" s="228" t="str">
        <f t="shared" si="11"/>
        <v>GoldAbington Reldan Metals, LLC</v>
      </c>
    </row>
    <row r="198" spans="1:28" s="227" customFormat="1" ht="20" customHeight="1">
      <c r="A198" s="289" t="s">
        <v>2455</v>
      </c>
      <c r="B198" s="182" t="s">
        <v>1098</v>
      </c>
      <c r="C198" s="186" t="s">
        <v>2454</v>
      </c>
      <c r="D198" s="230"/>
      <c r="E198" s="182" t="s">
        <v>1076</v>
      </c>
      <c r="F198" s="182" t="s">
        <v>2455</v>
      </c>
      <c r="G198" s="182" t="s">
        <v>13177</v>
      </c>
      <c r="H198" s="293"/>
      <c r="I198" s="294" t="s">
        <v>1536</v>
      </c>
      <c r="J198" s="294" t="s">
        <v>6417</v>
      </c>
      <c r="K198" s="224"/>
      <c r="L198" s="224"/>
      <c r="M198" s="224"/>
      <c r="N198" s="224"/>
      <c r="O198" s="224"/>
      <c r="P198" s="295"/>
      <c r="Q198" s="225"/>
      <c r="R198" s="182" t="s">
        <v>2454</v>
      </c>
      <c r="S198" s="289" t="str">
        <f t="shared" ca="1" si="9"/>
        <v>IT</v>
      </c>
      <c r="T198" s="289" t="e">
        <f ca="1">IF(B198="","",IF(ISERROR(MATCH($J198,[1]SorP!$B$1:$B$6226,0)),"",INDIRECT("'SorP'!$A$"&amp;MATCH($S198&amp;$J198,[1]SorP!C:C,0))))</f>
        <v>#N/A</v>
      </c>
      <c r="U198" s="201"/>
      <c r="V198" s="296" t="e">
        <f>IF(C198="",NA(),IF(OR(C198="Smelter not listed",C198="Smelter not yet identified"),MATCH($B198&amp;$D198,'[1]Smelter Look-up'!$J:$J,0),MATCH($B198&amp;$C198,'[1]Smelter Look-up'!$J:$J,0)))</f>
        <v>#N/A</v>
      </c>
      <c r="X198" s="227">
        <f t="shared" si="10"/>
        <v>0</v>
      </c>
      <c r="AB198" s="228" t="str">
        <f t="shared" si="11"/>
        <v>GoldItalpreziosi</v>
      </c>
    </row>
    <row r="199" spans="1:28" s="227" customFormat="1" ht="20" customHeight="1">
      <c r="A199" s="289" t="s">
        <v>15350</v>
      </c>
      <c r="B199" s="182" t="s">
        <v>1099</v>
      </c>
      <c r="C199" s="186" t="s">
        <v>15349</v>
      </c>
      <c r="D199" s="230"/>
      <c r="E199" s="182" t="s">
        <v>1074</v>
      </c>
      <c r="F199" s="182" t="s">
        <v>15350</v>
      </c>
      <c r="G199" s="182" t="s">
        <v>13177</v>
      </c>
      <c r="H199" s="293"/>
      <c r="I199" s="294" t="s">
        <v>15353</v>
      </c>
      <c r="J199" s="294" t="s">
        <v>12799</v>
      </c>
      <c r="K199" s="224"/>
      <c r="L199" s="224"/>
      <c r="M199" s="224"/>
      <c r="N199" s="224"/>
      <c r="O199" s="224"/>
      <c r="P199" s="295"/>
      <c r="Q199" s="225"/>
      <c r="R199" s="182" t="s">
        <v>15349</v>
      </c>
      <c r="S199" s="289" t="str">
        <f t="shared" ca="1" si="9"/>
        <v>ID</v>
      </c>
      <c r="T199" s="289" t="e">
        <f ca="1">IF(B199="","",IF(ISERROR(MATCH($J199,[1]SorP!$B$1:$B$6226,0)),"",INDIRECT("'SorP'!$A$"&amp;MATCH($S199&amp;$J199,[1]SorP!C:C,0))))</f>
        <v>#N/A</v>
      </c>
      <c r="U199" s="201"/>
      <c r="V199" s="296" t="e">
        <f>IF(C199="",NA(),IF(OR(C199="Smelter not listed",C199="Smelter not yet identified"),MATCH($B199&amp;$D199,'[1]Smelter Look-up'!$J:$J,0),MATCH($B199&amp;$C199,'[1]Smelter Look-up'!$J:$J,0)))</f>
        <v>#N/A</v>
      </c>
      <c r="X199" s="227">
        <f t="shared" si="10"/>
        <v>0</v>
      </c>
      <c r="AB199" s="228" t="str">
        <f t="shared" si="11"/>
        <v>TinPT Bangka Prima Tin</v>
      </c>
    </row>
    <row r="200" spans="1:28" s="227" customFormat="1" ht="20" customHeight="1">
      <c r="A200" s="289" t="s">
        <v>15629</v>
      </c>
      <c r="B200" s="182" t="s">
        <v>1099</v>
      </c>
      <c r="C200" s="186" t="s">
        <v>15628</v>
      </c>
      <c r="D200" s="230"/>
      <c r="E200" s="182" t="s">
        <v>1069</v>
      </c>
      <c r="F200" s="182" t="s">
        <v>15629</v>
      </c>
      <c r="G200" s="182" t="s">
        <v>13177</v>
      </c>
      <c r="H200" s="293"/>
      <c r="I200" s="294" t="s">
        <v>1732</v>
      </c>
      <c r="J200" s="294" t="s">
        <v>13531</v>
      </c>
      <c r="K200" s="224"/>
      <c r="L200" s="224"/>
      <c r="M200" s="224"/>
      <c r="N200" s="224"/>
      <c r="O200" s="224"/>
      <c r="P200" s="295"/>
      <c r="Q200" s="225"/>
      <c r="R200" s="182" t="s">
        <v>15628</v>
      </c>
      <c r="S200" s="289" t="str">
        <f t="shared" ca="1" si="9"/>
        <v>CN</v>
      </c>
      <c r="T200" s="289" t="e">
        <f ca="1">IF(B200="","",IF(ISERROR(MATCH($J200,[1]SorP!$B$1:$B$6226,0)),"",INDIRECT("'SorP'!$A$"&amp;MATCH($S200&amp;$J200,[1]SorP!C:C,0))))</f>
        <v>#N/A</v>
      </c>
      <c r="U200" s="201"/>
      <c r="V200" s="296" t="e">
        <f>IF(C200="",NA(),IF(OR(C200="Smelter not listed",C200="Smelter not yet identified"),MATCH($B200&amp;$D200,'[1]Smelter Look-up'!$J:$J,0),MATCH($B200&amp;$C200,'[1]Smelter Look-up'!$J:$J,0)))</f>
        <v>#N/A</v>
      </c>
      <c r="X200" s="227">
        <f t="shared" si="10"/>
        <v>0</v>
      </c>
      <c r="AB200" s="228" t="str">
        <f t="shared" si="11"/>
        <v>TinHuiChang Hill Tin Industry Co., Ltd.</v>
      </c>
    </row>
    <row r="201" spans="1:28" s="227" customFormat="1" ht="20" customHeight="1">
      <c r="A201" s="289" t="s">
        <v>15287</v>
      </c>
      <c r="B201" s="182" t="s">
        <v>1098</v>
      </c>
      <c r="C201" s="186" t="s">
        <v>15286</v>
      </c>
      <c r="D201" s="230"/>
      <c r="E201" s="182" t="s">
        <v>12931</v>
      </c>
      <c r="F201" s="182" t="s">
        <v>15287</v>
      </c>
      <c r="G201" s="182" t="s">
        <v>13177</v>
      </c>
      <c r="H201" s="293"/>
      <c r="I201" s="294" t="s">
        <v>15288</v>
      </c>
      <c r="J201" s="294" t="s">
        <v>3908</v>
      </c>
      <c r="K201" s="224"/>
      <c r="L201" s="224"/>
      <c r="M201" s="224"/>
      <c r="N201" s="224"/>
      <c r="O201" s="224"/>
      <c r="P201" s="295"/>
      <c r="Q201" s="225"/>
      <c r="R201" s="182" t="s">
        <v>15286</v>
      </c>
      <c r="S201" s="289" t="str">
        <f t="shared" ca="1" si="9"/>
        <v>CO</v>
      </c>
      <c r="T201" s="289" t="e">
        <f ca="1">IF(B201="","",IF(ISERROR(MATCH($J201,[1]SorP!$B$1:$B$6226,0)),"",INDIRECT("'SorP'!$A$"&amp;MATCH($S201&amp;$J201,[1]SorP!C:C,0))))</f>
        <v>#N/A</v>
      </c>
      <c r="U201" s="201"/>
      <c r="V201" s="296" t="e">
        <f>IF(C201="",NA(),IF(OR(C201="Smelter not listed",C201="Smelter not yet identified"),MATCH($B201&amp;$D201,'[1]Smelter Look-up'!$J:$J,0),MATCH($B201&amp;$C201,'[1]Smelter Look-up'!$J:$J,0)))</f>
        <v>#N/A</v>
      </c>
      <c r="X201" s="227">
        <f t="shared" si="10"/>
        <v>0</v>
      </c>
      <c r="AB201" s="228" t="str">
        <f t="shared" si="11"/>
        <v>GoldGold by Gold Colombia</v>
      </c>
    </row>
    <row r="202" spans="1:28" s="227" customFormat="1" ht="20" customHeight="1">
      <c r="A202" s="289" t="s">
        <v>15364</v>
      </c>
      <c r="B202" s="182" t="s">
        <v>1101</v>
      </c>
      <c r="C202" s="186" t="s">
        <v>15363</v>
      </c>
      <c r="D202" s="230"/>
      <c r="E202" s="182" t="s">
        <v>863</v>
      </c>
      <c r="F202" s="182" t="s">
        <v>15364</v>
      </c>
      <c r="G202" s="182" t="s">
        <v>13177</v>
      </c>
      <c r="H202" s="293"/>
      <c r="I202" s="294" t="s">
        <v>15366</v>
      </c>
      <c r="J202" s="294" t="s">
        <v>12081</v>
      </c>
      <c r="K202" s="224"/>
      <c r="L202" s="224"/>
      <c r="M202" s="224"/>
      <c r="N202" s="224"/>
      <c r="O202" s="224"/>
      <c r="P202" s="295"/>
      <c r="Q202" s="225"/>
      <c r="R202" s="182" t="s">
        <v>15363</v>
      </c>
      <c r="S202" s="289" t="str">
        <f t="shared" ca="1" si="9"/>
        <v>VN</v>
      </c>
      <c r="T202" s="289" t="e">
        <f ca="1">IF(B202="","",IF(ISERROR(MATCH($J202,[1]SorP!$B$1:$B$6226,0)),"",INDIRECT("'SorP'!$A$"&amp;MATCH($S202&amp;$J202,[1]SorP!C:C,0))))</f>
        <v>#N/A</v>
      </c>
      <c r="U202" s="201"/>
      <c r="V202" s="296" t="e">
        <f>IF(C202="",NA(),IF(OR(C202="Smelter not listed",C202="Smelter not yet identified"),MATCH($B202&amp;$D202,'[1]Smelter Look-up'!$J:$J,0),MATCH($B202&amp;$C202,'[1]Smelter Look-up'!$J:$J,0)))</f>
        <v>#N/A</v>
      </c>
      <c r="X202" s="227">
        <f t="shared" si="10"/>
        <v>0</v>
      </c>
      <c r="AB202" s="228" t="str">
        <f t="shared" si="11"/>
        <v>TungstenTungsten Vietnam Joint Stock Company</v>
      </c>
    </row>
    <row r="203" spans="1:28" s="227" customFormat="1" ht="20" customHeight="1">
      <c r="A203" s="289" t="s">
        <v>15333</v>
      </c>
      <c r="B203" s="182" t="s">
        <v>1098</v>
      </c>
      <c r="C203" s="186" t="s">
        <v>15332</v>
      </c>
      <c r="D203" s="230"/>
      <c r="E203" s="182" t="s">
        <v>1065</v>
      </c>
      <c r="F203" s="182" t="s">
        <v>15333</v>
      </c>
      <c r="G203" s="182" t="s">
        <v>13177</v>
      </c>
      <c r="H203" s="293"/>
      <c r="I203" s="294" t="s">
        <v>15368</v>
      </c>
      <c r="J203" s="294" t="s">
        <v>1687</v>
      </c>
      <c r="K203" s="224"/>
      <c r="L203" s="224"/>
      <c r="M203" s="224"/>
      <c r="N203" s="224"/>
      <c r="O203" s="224"/>
      <c r="P203" s="295"/>
      <c r="Q203" s="225"/>
      <c r="R203" s="182" t="s">
        <v>15332</v>
      </c>
      <c r="S203" s="289" t="str">
        <f t="shared" ca="1" si="9"/>
        <v>BR</v>
      </c>
      <c r="T203" s="289" t="e">
        <f ca="1">IF(B203="","",IF(ISERROR(MATCH($J203,[1]SorP!$B$1:$B$6226,0)),"",INDIRECT("'SorP'!$A$"&amp;MATCH($S203&amp;$J203,[1]SorP!C:C,0))))</f>
        <v>#N/A</v>
      </c>
      <c r="U203" s="201"/>
      <c r="V203" s="296" t="e">
        <f>IF(C203="",NA(),IF(OR(C203="Smelter not listed",C203="Smelter not yet identified"),MATCH($B203&amp;$D203,'[1]Smelter Look-up'!$J:$J,0),MATCH($B203&amp;$C203,'[1]Smelter Look-up'!$J:$J,0)))</f>
        <v>#N/A</v>
      </c>
      <c r="X203" s="227">
        <f t="shared" si="10"/>
        <v>0</v>
      </c>
      <c r="AB203" s="228" t="str">
        <f t="shared" si="11"/>
        <v>GoldCoimpa Industrial LTDA</v>
      </c>
    </row>
    <row r="204" spans="1:28" s="227" customFormat="1" ht="20" customHeight="1">
      <c r="A204" s="289" t="s">
        <v>15650</v>
      </c>
      <c r="B204" s="182" t="s">
        <v>1101</v>
      </c>
      <c r="C204" s="186" t="s">
        <v>15649</v>
      </c>
      <c r="D204" s="230"/>
      <c r="E204" s="182" t="s">
        <v>2383</v>
      </c>
      <c r="F204" s="182" t="s">
        <v>15650</v>
      </c>
      <c r="G204" s="182" t="s">
        <v>13177</v>
      </c>
      <c r="H204" s="293"/>
      <c r="I204" s="294" t="s">
        <v>15660</v>
      </c>
      <c r="J204" s="294" t="s">
        <v>11437</v>
      </c>
      <c r="K204" s="224"/>
      <c r="L204" s="224"/>
      <c r="M204" s="224"/>
      <c r="N204" s="224"/>
      <c r="O204" s="224"/>
      <c r="P204" s="295"/>
      <c r="Q204" s="225"/>
      <c r="R204" s="182" t="s">
        <v>15649</v>
      </c>
      <c r="S204" s="289" t="str">
        <f t="shared" ca="1" si="9"/>
        <v>TW</v>
      </c>
      <c r="T204" s="289" t="e">
        <f ca="1">IF(B204="","",IF(ISERROR(MATCH($J204,[1]SorP!$B$1:$B$6226,0)),"",INDIRECT("'SorP'!$A$"&amp;MATCH($S204&amp;$J204,[1]SorP!C:C,0))))</f>
        <v>#N/A</v>
      </c>
      <c r="U204" s="201"/>
      <c r="V204" s="296" t="e">
        <f>IF(C204="",NA(),IF(OR(C204="Smelter not listed",C204="Smelter not yet identified"),MATCH($B204&amp;$D204,'[1]Smelter Look-up'!$J:$J,0),MATCH($B204&amp;$C204,'[1]Smelter Look-up'!$J:$J,0)))</f>
        <v>#N/A</v>
      </c>
      <c r="X204" s="227">
        <f t="shared" si="10"/>
        <v>0</v>
      </c>
      <c r="AB204" s="228" t="str">
        <f t="shared" si="11"/>
        <v>TungstenLianyou Resources Co., Ltd.</v>
      </c>
    </row>
    <row r="205" spans="1:28" s="227" customFormat="1" ht="20" customHeight="1">
      <c r="A205" s="289" t="s">
        <v>15639</v>
      </c>
      <c r="B205" s="182" t="s">
        <v>1099</v>
      </c>
      <c r="C205" s="186" t="s">
        <v>15638</v>
      </c>
      <c r="D205" s="230"/>
      <c r="E205" s="182" t="s">
        <v>1077</v>
      </c>
      <c r="F205" s="182" t="s">
        <v>15639</v>
      </c>
      <c r="G205" s="182" t="s">
        <v>13177</v>
      </c>
      <c r="H205" s="293"/>
      <c r="I205" s="294" t="s">
        <v>1593</v>
      </c>
      <c r="J205" s="294" t="s">
        <v>6659</v>
      </c>
      <c r="K205" s="224"/>
      <c r="L205" s="224"/>
      <c r="M205" s="224"/>
      <c r="N205" s="224"/>
      <c r="O205" s="224"/>
      <c r="P205" s="295"/>
      <c r="Q205" s="225"/>
      <c r="R205" s="182" t="s">
        <v>15638</v>
      </c>
      <c r="S205" s="289" t="str">
        <f t="shared" ca="1" si="9"/>
        <v>JP</v>
      </c>
      <c r="T205" s="289" t="e">
        <f ca="1">IF(B205="","",IF(ISERROR(MATCH($J205,[1]SorP!$B$1:$B$6226,0)),"",INDIRECT("'SorP'!$A$"&amp;MATCH($S205&amp;$J205,[1]SorP!C:C,0))))</f>
        <v>#N/A</v>
      </c>
      <c r="U205" s="201"/>
      <c r="V205" s="296" t="e">
        <f>IF(C205="",NA(),IF(OR(C205="Smelter not listed",C205="Smelter not yet identified"),MATCH($B205&amp;$D205,'[1]Smelter Look-up'!$J:$J,0),MATCH($B205&amp;$C205,'[1]Smelter Look-up'!$J:$J,0)))</f>
        <v>#N/A</v>
      </c>
      <c r="X205" s="227">
        <f t="shared" si="10"/>
        <v>0</v>
      </c>
      <c r="AB205" s="228" t="str">
        <f t="shared" si="11"/>
        <v>TinTakehara PVD Materials Plant / PVD Materials Division of MITSUI MINING &amp; SMELTING CO., LTD.</v>
      </c>
    </row>
    <row r="206" spans="1:28" s="227" customFormat="1" ht="20" customHeight="1">
      <c r="A206" s="289" t="s">
        <v>746</v>
      </c>
      <c r="B206" s="182" t="s">
        <v>1099</v>
      </c>
      <c r="C206" s="186" t="s">
        <v>12373</v>
      </c>
      <c r="D206" s="230"/>
      <c r="E206" s="182" t="s">
        <v>1065</v>
      </c>
      <c r="F206" s="182" t="s">
        <v>746</v>
      </c>
      <c r="G206" s="182" t="s">
        <v>13177</v>
      </c>
      <c r="H206" s="293"/>
      <c r="I206" s="294" t="s">
        <v>1725</v>
      </c>
      <c r="J206" s="294" t="s">
        <v>1729</v>
      </c>
      <c r="K206" s="224"/>
      <c r="L206" s="224"/>
      <c r="M206" s="224"/>
      <c r="N206" s="224"/>
      <c r="O206" s="224"/>
      <c r="P206" s="295"/>
      <c r="Q206" s="225"/>
      <c r="R206" s="182" t="s">
        <v>12373</v>
      </c>
      <c r="S206" s="289" t="str">
        <f t="shared" ca="1" si="9"/>
        <v>BR</v>
      </c>
      <c r="T206" s="289" t="e">
        <f ca="1">IF(B206="","",IF(ISERROR(MATCH($J206,[1]SorP!$B$1:$B$6226,0)),"",INDIRECT("'SorP'!$A$"&amp;MATCH($S206&amp;$J206,[1]SorP!C:C,0))))</f>
        <v>#N/A</v>
      </c>
      <c r="U206" s="201"/>
      <c r="V206" s="296" t="e">
        <f>IF(C206="",NA(),IF(OR(C206="Smelter not listed",C206="Smelter not yet identified"),MATCH($B206&amp;$D206,'[1]Smelter Look-up'!$J:$J,0),MATCH($B206&amp;$C206,'[1]Smelter Look-up'!$J:$J,0)))</f>
        <v>#N/A</v>
      </c>
      <c r="X206" s="227">
        <f t="shared" si="10"/>
        <v>0</v>
      </c>
      <c r="AB206" s="228" t="str">
        <f t="shared" si="11"/>
        <v>TinEstanho de Rondonia S.A.</v>
      </c>
    </row>
    <row r="207" spans="1:28" s="227" customFormat="1" ht="20" customHeight="1">
      <c r="A207" s="289" t="s">
        <v>674</v>
      </c>
      <c r="B207" s="182" t="s">
        <v>1098</v>
      </c>
      <c r="C207" s="186" t="s">
        <v>1571</v>
      </c>
      <c r="D207" s="230"/>
      <c r="E207" s="182" t="s">
        <v>1078</v>
      </c>
      <c r="F207" s="182" t="s">
        <v>674</v>
      </c>
      <c r="G207" s="182" t="s">
        <v>13177</v>
      </c>
      <c r="H207" s="293"/>
      <c r="I207" s="294" t="s">
        <v>1572</v>
      </c>
      <c r="J207" s="294" t="s">
        <v>7005</v>
      </c>
      <c r="K207" s="224"/>
      <c r="L207" s="224"/>
      <c r="M207" s="224"/>
      <c r="N207" s="224"/>
      <c r="O207" s="224"/>
      <c r="P207" s="295"/>
      <c r="Q207" s="225"/>
      <c r="R207" s="182" t="s">
        <v>1571</v>
      </c>
      <c r="S207" s="289" t="str">
        <f t="shared" ca="1" si="9"/>
        <v>KZ</v>
      </c>
      <c r="T207" s="289" t="e">
        <f ca="1">IF(B207="","",IF(ISERROR(MATCH($J207,[1]SorP!$B$1:$B$6226,0)),"",INDIRECT("'SorP'!$A$"&amp;MATCH($S207&amp;$J207,[1]SorP!C:C,0))))</f>
        <v>#N/A</v>
      </c>
      <c r="U207" s="201"/>
      <c r="V207" s="296" t="e">
        <f>IF(C207="",NA(),IF(OR(C207="Smelter not listed",C207="Smelter not yet identified"),MATCH($B207&amp;$D207,'[1]Smelter Look-up'!$J:$J,0),MATCH($B207&amp;$C207,'[1]Smelter Look-up'!$J:$J,0)))</f>
        <v>#N/A</v>
      </c>
      <c r="X207" s="227">
        <f t="shared" si="10"/>
        <v>0</v>
      </c>
      <c r="AB207" s="228" t="str">
        <f t="shared" si="11"/>
        <v>GoldKazzinc</v>
      </c>
    </row>
    <row r="208" spans="1:28" s="227" customFormat="1" ht="20" customHeight="1">
      <c r="A208" s="289" t="s">
        <v>703</v>
      </c>
      <c r="B208" s="182" t="s">
        <v>1098</v>
      </c>
      <c r="C208" s="186" t="s">
        <v>12379</v>
      </c>
      <c r="D208" s="230"/>
      <c r="E208" s="182" t="s">
        <v>1067</v>
      </c>
      <c r="F208" s="182" t="s">
        <v>703</v>
      </c>
      <c r="G208" s="182" t="s">
        <v>13177</v>
      </c>
      <c r="H208" s="293"/>
      <c r="I208" s="294" t="s">
        <v>1608</v>
      </c>
      <c r="J208" s="294" t="s">
        <v>1589</v>
      </c>
      <c r="K208" s="224"/>
      <c r="L208" s="224"/>
      <c r="M208" s="224"/>
      <c r="N208" s="224"/>
      <c r="O208" s="224"/>
      <c r="P208" s="295"/>
      <c r="Q208" s="225"/>
      <c r="R208" s="182" t="s">
        <v>12379</v>
      </c>
      <c r="S208" s="289" t="str">
        <f t="shared" ca="1" si="9"/>
        <v>CH</v>
      </c>
      <c r="T208" s="289" t="e">
        <f ca="1">IF(B208="","",IF(ISERROR(MATCH($J208,[1]SorP!$B$1:$B$6226,0)),"",INDIRECT("'SorP'!$A$"&amp;MATCH($S208&amp;$J208,[1]SorP!C:C,0))))</f>
        <v>#N/A</v>
      </c>
      <c r="U208" s="201"/>
      <c r="V208" s="296" t="e">
        <f>IF(C208="",NA(),IF(OR(C208="Smelter not listed",C208="Smelter not yet identified"),MATCH($B208&amp;$D208,'[1]Smelter Look-up'!$J:$J,0),MATCH($B208&amp;$C208,'[1]Smelter Look-up'!$J:$J,0)))</f>
        <v>#N/A</v>
      </c>
      <c r="X208" s="227">
        <f t="shared" si="10"/>
        <v>0</v>
      </c>
      <c r="AB208" s="228" t="str">
        <f t="shared" si="11"/>
        <v>GoldPX Precinox S.A.</v>
      </c>
    </row>
    <row r="209" spans="1:28" s="227" customFormat="1" ht="20" customHeight="1">
      <c r="A209" s="289" t="s">
        <v>1356</v>
      </c>
      <c r="B209" s="182" t="s">
        <v>1098</v>
      </c>
      <c r="C209" s="186" t="s">
        <v>2124</v>
      </c>
      <c r="D209" s="230"/>
      <c r="E209" s="182" t="s">
        <v>1075</v>
      </c>
      <c r="F209" s="182" t="s">
        <v>1356</v>
      </c>
      <c r="G209" s="182" t="s">
        <v>13177</v>
      </c>
      <c r="H209" s="293"/>
      <c r="I209" s="294" t="s">
        <v>1659</v>
      </c>
      <c r="J209" s="294" t="s">
        <v>15382</v>
      </c>
      <c r="K209" s="224"/>
      <c r="L209" s="224"/>
      <c r="M209" s="224"/>
      <c r="N209" s="224"/>
      <c r="O209" s="224"/>
      <c r="P209" s="295"/>
      <c r="Q209" s="225"/>
      <c r="R209" s="182" t="s">
        <v>2124</v>
      </c>
      <c r="S209" s="289" t="str">
        <f t="shared" ca="1" si="9"/>
        <v>IN</v>
      </c>
      <c r="T209" s="289" t="e">
        <f ca="1">IF(B209="","",IF(ISERROR(MATCH($J209,[1]SorP!$B$1:$B$6226,0)),"",INDIRECT("'SorP'!$A$"&amp;MATCH($S209&amp;$J209,[1]SorP!C:C,0))))</f>
        <v>#N/A</v>
      </c>
      <c r="U209" s="201"/>
      <c r="V209" s="296" t="e">
        <f>IF(C209="",NA(),IF(OR(C209="Smelter not listed",C209="Smelter not yet identified"),MATCH($B209&amp;$D209,'[1]Smelter Look-up'!$J:$J,0),MATCH($B209&amp;$C209,'[1]Smelter Look-up'!$J:$J,0)))</f>
        <v>#N/A</v>
      </c>
      <c r="X209" s="227">
        <f t="shared" si="10"/>
        <v>0</v>
      </c>
      <c r="AB209" s="228" t="str">
        <f t="shared" si="11"/>
        <v>GoldMMTC-PAMP India Pvt., Ltd.</v>
      </c>
    </row>
    <row r="210" spans="1:28" s="227" customFormat="1" ht="20" customHeight="1">
      <c r="A210" s="289" t="s">
        <v>1354</v>
      </c>
      <c r="B210" s="182" t="s">
        <v>1098</v>
      </c>
      <c r="C210" s="186" t="s">
        <v>2457</v>
      </c>
      <c r="D210" s="230"/>
      <c r="E210" s="182" t="s">
        <v>853</v>
      </c>
      <c r="F210" s="182" t="s">
        <v>1354</v>
      </c>
      <c r="G210" s="182" t="s">
        <v>13177</v>
      </c>
      <c r="H210" s="293"/>
      <c r="I210" s="294" t="s">
        <v>1661</v>
      </c>
      <c r="J210" s="294" t="s">
        <v>9441</v>
      </c>
      <c r="K210" s="224"/>
      <c r="L210" s="224"/>
      <c r="M210" s="224"/>
      <c r="N210" s="224"/>
      <c r="O210" s="224"/>
      <c r="P210" s="295"/>
      <c r="Q210" s="225"/>
      <c r="R210" s="182" t="s">
        <v>12653</v>
      </c>
      <c r="S210" s="289" t="str">
        <f t="shared" ca="1" si="9"/>
        <v>PL</v>
      </c>
      <c r="T210" s="289" t="e">
        <f ca="1">IF(B210="","",IF(ISERROR(MATCH($J210,[1]SorP!$B$1:$B$6226,0)),"",INDIRECT("'SorP'!$A$"&amp;MATCH($S210&amp;$J210,[1]SorP!C:C,0))))</f>
        <v>#N/A</v>
      </c>
      <c r="U210" s="201"/>
      <c r="V210" s="296" t="e">
        <f>IF(C210="",NA(),IF(OR(C210="Smelter not listed",C210="Smelter not yet identified"),MATCH($B210&amp;$D210,'[1]Smelter Look-up'!$J:$J,0),MATCH($B210&amp;$C210,'[1]Smelter Look-up'!$J:$J,0)))</f>
        <v>#N/A</v>
      </c>
      <c r="X210" s="227">
        <f t="shared" si="10"/>
        <v>0</v>
      </c>
      <c r="AB210" s="228" t="str">
        <f t="shared" si="11"/>
        <v>GoldKGHM Polska Miedz S.A.</v>
      </c>
    </row>
    <row r="211" spans="1:28" s="227" customFormat="1" ht="20" customHeight="1">
      <c r="A211" s="289" t="s">
        <v>12868</v>
      </c>
      <c r="B211" s="182" t="s">
        <v>1098</v>
      </c>
      <c r="C211" s="186" t="s">
        <v>12867</v>
      </c>
      <c r="D211" s="230"/>
      <c r="E211" s="182" t="s">
        <v>1080</v>
      </c>
      <c r="F211" s="182" t="s">
        <v>12868</v>
      </c>
      <c r="G211" s="182" t="s">
        <v>13177</v>
      </c>
      <c r="H211" s="293"/>
      <c r="I211" s="294" t="s">
        <v>12884</v>
      </c>
      <c r="J211" s="294" t="s">
        <v>12818</v>
      </c>
      <c r="K211" s="224"/>
      <c r="L211" s="224"/>
      <c r="M211" s="224"/>
      <c r="N211" s="224"/>
      <c r="O211" s="224"/>
      <c r="P211" s="295"/>
      <c r="Q211" s="225"/>
      <c r="R211" s="182" t="s">
        <v>12867</v>
      </c>
      <c r="S211" s="289" t="str">
        <f t="shared" ca="1" si="9"/>
        <v>KR</v>
      </c>
      <c r="T211" s="289" t="e">
        <f ca="1">IF(B211="","",IF(ISERROR(MATCH($J211,[1]SorP!$B$1:$B$6226,0)),"",INDIRECT("'SorP'!$A$"&amp;MATCH($S211&amp;$J211,[1]SorP!C:C,0))))</f>
        <v>#N/A</v>
      </c>
      <c r="U211" s="201"/>
      <c r="V211" s="296" t="e">
        <f>IF(C211="",NA(),IF(OR(C211="Smelter not listed",C211="Smelter not yet identified"),MATCH($B211&amp;$D211,'[1]Smelter Look-up'!$J:$J,0),MATCH($B211&amp;$C211,'[1]Smelter Look-up'!$J:$J,0)))</f>
        <v>#N/A</v>
      </c>
      <c r="X211" s="227">
        <f t="shared" si="10"/>
        <v>0</v>
      </c>
      <c r="AB211" s="228" t="str">
        <f t="shared" si="11"/>
        <v>GoldNH Recytech Company</v>
      </c>
    </row>
    <row r="212" spans="1:28" s="227" customFormat="1" ht="20" customHeight="1">
      <c r="A212" s="289" t="s">
        <v>14961</v>
      </c>
      <c r="B212" s="182" t="s">
        <v>1099</v>
      </c>
      <c r="C212" s="186" t="s">
        <v>14959</v>
      </c>
      <c r="D212" s="230"/>
      <c r="E212" s="182" t="s">
        <v>1065</v>
      </c>
      <c r="F212" s="182" t="s">
        <v>14961</v>
      </c>
      <c r="G212" s="182" t="s">
        <v>13177</v>
      </c>
      <c r="H212" s="293"/>
      <c r="I212" s="294" t="s">
        <v>14987</v>
      </c>
      <c r="J212" s="294" t="s">
        <v>1640</v>
      </c>
      <c r="K212" s="224"/>
      <c r="L212" s="224"/>
      <c r="M212" s="224"/>
      <c r="N212" s="224"/>
      <c r="O212" s="224"/>
      <c r="P212" s="295"/>
      <c r="Q212" s="225"/>
      <c r="R212" s="182" t="s">
        <v>14960</v>
      </c>
      <c r="S212" s="289" t="str">
        <f t="shared" ca="1" si="9"/>
        <v>BR</v>
      </c>
      <c r="T212" s="289" t="e">
        <f ca="1">IF(B212="","",IF(ISERROR(MATCH($J212,[1]SorP!$B$1:$B$6226,0)),"",INDIRECT("'SorP'!$A$"&amp;MATCH($S212&amp;$J212,[1]SorP!C:C,0))))</f>
        <v>#N/A</v>
      </c>
      <c r="U212" s="201"/>
      <c r="V212" s="296" t="e">
        <f>IF(C212="",NA(),IF(OR(C212="Smelter not listed",C212="Smelter not yet identified"),MATCH($B212&amp;$D212,'[1]Smelter Look-up'!$J:$J,0),MATCH($B212&amp;$C212,'[1]Smelter Look-up'!$J:$J,0)))</f>
        <v>#N/A</v>
      </c>
      <c r="X212" s="227">
        <f t="shared" si="10"/>
        <v>0</v>
      </c>
      <c r="AB212" s="228" t="str">
        <f t="shared" si="11"/>
        <v>TinFabrica Auricchio</v>
      </c>
    </row>
    <row r="213" spans="1:28" s="227" customFormat="1" ht="20" customHeight="1">
      <c r="A213" s="289" t="s">
        <v>643</v>
      </c>
      <c r="B213" s="182" t="s">
        <v>1098</v>
      </c>
      <c r="C213" s="186" t="s">
        <v>15597</v>
      </c>
      <c r="D213" s="230"/>
      <c r="E213" s="182" t="s">
        <v>858</v>
      </c>
      <c r="F213" s="182" t="s">
        <v>643</v>
      </c>
      <c r="G213" s="182" t="s">
        <v>13177</v>
      </c>
      <c r="H213" s="293"/>
      <c r="I213" s="294" t="s">
        <v>1525</v>
      </c>
      <c r="J213" s="294" t="s">
        <v>10222</v>
      </c>
      <c r="K213" s="224"/>
      <c r="L213" s="224"/>
      <c r="M213" s="224"/>
      <c r="N213" s="224"/>
      <c r="O213" s="224"/>
      <c r="P213" s="295"/>
      <c r="Q213" s="225"/>
      <c r="R213" s="182" t="s">
        <v>15597</v>
      </c>
      <c r="S213" s="289" t="str">
        <f t="shared" ca="1" si="9"/>
        <v>SE</v>
      </c>
      <c r="T213" s="289" t="e">
        <f ca="1">IF(B213="","",IF(ISERROR(MATCH($J213,[1]SorP!$B$1:$B$6226,0)),"",INDIRECT("'SorP'!$A$"&amp;MATCH($S213&amp;$J213,[1]SorP!C:C,0))))</f>
        <v>#N/A</v>
      </c>
      <c r="U213" s="201"/>
      <c r="V213" s="296" t="e">
        <f>IF(C213="",NA(),IF(OR(C213="Smelter not listed",C213="Smelter not yet identified"),MATCH($B213&amp;$D213,'[1]Smelter Look-up'!$J:$J,0),MATCH($B213&amp;$C213,'[1]Smelter Look-up'!$J:$J,0)))</f>
        <v>#N/A</v>
      </c>
      <c r="X213" s="227">
        <f t="shared" si="10"/>
        <v>0</v>
      </c>
      <c r="AB213" s="228" t="str">
        <f t="shared" si="11"/>
        <v>GoldBoliden Ronnskar</v>
      </c>
    </row>
    <row r="214" spans="1:28" s="227" customFormat="1" ht="20" customHeight="1">
      <c r="A214" s="289" t="s">
        <v>1350</v>
      </c>
      <c r="B214" s="182" t="s">
        <v>1098</v>
      </c>
      <c r="C214" s="186" t="s">
        <v>1349</v>
      </c>
      <c r="D214" s="230"/>
      <c r="E214" s="182" t="s">
        <v>2384</v>
      </c>
      <c r="F214" s="182" t="s">
        <v>1350</v>
      </c>
      <c r="G214" s="182" t="s">
        <v>13177</v>
      </c>
      <c r="H214" s="293"/>
      <c r="I214" s="294" t="s">
        <v>1506</v>
      </c>
      <c r="J214" s="294" t="s">
        <v>1507</v>
      </c>
      <c r="K214" s="224"/>
      <c r="L214" s="224"/>
      <c r="M214" s="224"/>
      <c r="N214" s="224"/>
      <c r="O214" s="224"/>
      <c r="P214" s="295"/>
      <c r="Q214" s="225"/>
      <c r="R214" s="182" t="s">
        <v>1349</v>
      </c>
      <c r="S214" s="289" t="str">
        <f t="shared" ca="1" si="9"/>
        <v>US</v>
      </c>
      <c r="T214" s="289" t="e">
        <f ca="1">IF(B214="","",IF(ISERROR(MATCH($J214,[1]SorP!$B$1:$B$6226,0)),"",INDIRECT("'SorP'!$A$"&amp;MATCH($S214&amp;$J214,[1]SorP!C:C,0))))</f>
        <v>#N/A</v>
      </c>
      <c r="U214" s="201"/>
      <c r="V214" s="296" t="e">
        <f>IF(C214="",NA(),IF(OR(C214="Smelter not listed",C214="Smelter not yet identified"),MATCH($B214&amp;$D214,'[1]Smelter Look-up'!$J:$J,0),MATCH($B214&amp;$C214,'[1]Smelter Look-up'!$J:$J,0)))</f>
        <v>#N/A</v>
      </c>
      <c r="X214" s="227">
        <f t="shared" si="10"/>
        <v>0</v>
      </c>
      <c r="AB214" s="228" t="str">
        <f t="shared" si="11"/>
        <v>GoldAdvanced Chemical Company</v>
      </c>
    </row>
    <row r="215" spans="1:28" s="227" customFormat="1" ht="20" customHeight="1">
      <c r="A215" s="289" t="s">
        <v>14936</v>
      </c>
      <c r="B215" s="182" t="s">
        <v>1098</v>
      </c>
      <c r="C215" s="186" t="s">
        <v>14935</v>
      </c>
      <c r="D215" s="230"/>
      <c r="E215" s="182" t="s">
        <v>864</v>
      </c>
      <c r="F215" s="182" t="s">
        <v>14936</v>
      </c>
      <c r="G215" s="182" t="s">
        <v>13177</v>
      </c>
      <c r="H215" s="293"/>
      <c r="I215" s="294" t="s">
        <v>15289</v>
      </c>
      <c r="J215" s="294" t="s">
        <v>1610</v>
      </c>
      <c r="K215" s="224"/>
      <c r="L215" s="224"/>
      <c r="M215" s="224"/>
      <c r="N215" s="224"/>
      <c r="O215" s="224"/>
      <c r="P215" s="295"/>
      <c r="Q215" s="225"/>
      <c r="R215" s="182" t="s">
        <v>14935</v>
      </c>
      <c r="S215" s="289" t="str">
        <f t="shared" ca="1" si="9"/>
        <v>ZA</v>
      </c>
      <c r="T215" s="289" t="e">
        <f ca="1">IF(B215="","",IF(ISERROR(MATCH($J215,[1]SorP!$B$1:$B$6226,0)),"",INDIRECT("'SorP'!$A$"&amp;MATCH($S215&amp;$J215,[1]SorP!C:C,0))))</f>
        <v>#N/A</v>
      </c>
      <c r="U215" s="201"/>
      <c r="V215" s="296" t="e">
        <f>IF(C215="",NA(),IF(OR(C215="Smelter not listed",C215="Smelter not yet identified"),MATCH($B215&amp;$D215,'[1]Smelter Look-up'!$J:$J,0),MATCH($B215&amp;$C215,'[1]Smelter Look-up'!$J:$J,0)))</f>
        <v>#N/A</v>
      </c>
      <c r="X215" s="227">
        <f t="shared" si="10"/>
        <v>0</v>
      </c>
      <c r="AB215" s="228" t="str">
        <f t="shared" si="11"/>
        <v>GoldMetal Concentrators SA (Pty) Ltd.</v>
      </c>
    </row>
    <row r="216" spans="1:28" s="227" customFormat="1" ht="20" customHeight="1">
      <c r="A216" s="289" t="s">
        <v>2158</v>
      </c>
      <c r="B216" s="182" t="s">
        <v>1098</v>
      </c>
      <c r="C216" s="186" t="s">
        <v>12382</v>
      </c>
      <c r="D216" s="230"/>
      <c r="E216" s="182" t="s">
        <v>1063</v>
      </c>
      <c r="F216" s="182" t="s">
        <v>2158</v>
      </c>
      <c r="G216" s="182" t="s">
        <v>13177</v>
      </c>
      <c r="H216" s="293"/>
      <c r="I216" s="294" t="s">
        <v>2159</v>
      </c>
      <c r="J216" s="294" t="s">
        <v>2755</v>
      </c>
      <c r="K216" s="224"/>
      <c r="L216" s="224"/>
      <c r="M216" s="224"/>
      <c r="N216" s="224"/>
      <c r="O216" s="224"/>
      <c r="P216" s="295"/>
      <c r="Q216" s="225"/>
      <c r="R216" s="182" t="s">
        <v>12382</v>
      </c>
      <c r="S216" s="289" t="str">
        <f t="shared" ca="1" si="9"/>
        <v>AT</v>
      </c>
      <c r="T216" s="289" t="e">
        <f ca="1">IF(B216="","",IF(ISERROR(MATCH($J216,[1]SorP!$B$1:$B$6226,0)),"",INDIRECT("'SorP'!$A$"&amp;MATCH($S216&amp;$J216,[1]SorP!C:C,0))))</f>
        <v>#N/A</v>
      </c>
      <c r="U216" s="201"/>
      <c r="V216" s="296" t="e">
        <f>IF(C216="",NA(),IF(OR(C216="Smelter not listed",C216="Smelter not yet identified"),MATCH($B216&amp;$D216,'[1]Smelter Look-up'!$J:$J,0),MATCH($B216&amp;$C216,'[1]Smelter Look-up'!$J:$J,0)))</f>
        <v>#N/A</v>
      </c>
      <c r="X216" s="227">
        <f t="shared" si="10"/>
        <v>0</v>
      </c>
      <c r="AB216" s="228" t="str">
        <f t="shared" si="11"/>
        <v>GoldOgussa Osterreichische Gold- und Silber-Scheideanstalt GmbH</v>
      </c>
    </row>
    <row r="217" spans="1:28" s="227" customFormat="1" ht="20" customHeight="1">
      <c r="A217" s="289" t="s">
        <v>15347</v>
      </c>
      <c r="B217" s="182" t="s">
        <v>1099</v>
      </c>
      <c r="C217" s="186" t="s">
        <v>15346</v>
      </c>
      <c r="D217" s="230"/>
      <c r="E217" s="182" t="s">
        <v>12925</v>
      </c>
      <c r="F217" s="182" t="s">
        <v>15347</v>
      </c>
      <c r="G217" s="182" t="s">
        <v>13177</v>
      </c>
      <c r="H217" s="293"/>
      <c r="I217" s="294" t="s">
        <v>15352</v>
      </c>
      <c r="J217" s="294" t="s">
        <v>12746</v>
      </c>
      <c r="K217" s="224"/>
      <c r="L217" s="224"/>
      <c r="M217" s="224"/>
      <c r="N217" s="224"/>
      <c r="O217" s="224"/>
      <c r="P217" s="295"/>
      <c r="Q217" s="225"/>
      <c r="R217" s="182" t="s">
        <v>15346</v>
      </c>
      <c r="S217" s="289" t="str">
        <f t="shared" ca="1" si="9"/>
        <v>CD</v>
      </c>
      <c r="T217" s="289" t="e">
        <f ca="1">IF(B217="","",IF(ISERROR(MATCH($J217,[1]SorP!$B$1:$B$6226,0)),"",INDIRECT("'SorP'!$A$"&amp;MATCH($S217&amp;$J217,[1]SorP!C:C,0))))</f>
        <v>#N/A</v>
      </c>
      <c r="U217" s="201"/>
      <c r="V217" s="296" t="e">
        <f>IF(C217="",NA(),IF(OR(C217="Smelter not listed",C217="Smelter not yet identified"),MATCH($B217&amp;$D217,'[1]Smelter Look-up'!$J:$J,0),MATCH($B217&amp;$C217,'[1]Smelter Look-up'!$J:$J,0)))</f>
        <v>#N/A</v>
      </c>
      <c r="X217" s="227">
        <f t="shared" si="10"/>
        <v>0</v>
      </c>
      <c r="AB217" s="228" t="str">
        <f t="shared" si="11"/>
        <v>TinMining Minerals Resources SARL</v>
      </c>
    </row>
    <row r="218" spans="1:28" s="227" customFormat="1" ht="20" customHeight="1">
      <c r="A218" s="289" t="s">
        <v>15658</v>
      </c>
      <c r="B218" s="182" t="s">
        <v>1101</v>
      </c>
      <c r="C218" s="186" t="s">
        <v>15657</v>
      </c>
      <c r="D218" s="230"/>
      <c r="E218" s="182" t="s">
        <v>1069</v>
      </c>
      <c r="F218" s="182" t="s">
        <v>15658</v>
      </c>
      <c r="G218" s="182" t="s">
        <v>13177</v>
      </c>
      <c r="H218" s="293"/>
      <c r="I218" s="294" t="s">
        <v>13743</v>
      </c>
      <c r="J218" s="294" t="s">
        <v>13530</v>
      </c>
      <c r="K218" s="224"/>
      <c r="L218" s="224"/>
      <c r="M218" s="224"/>
      <c r="N218" s="224"/>
      <c r="O218" s="224"/>
      <c r="P218" s="295"/>
      <c r="Q218" s="225"/>
      <c r="R218" s="182" t="s">
        <v>15657</v>
      </c>
      <c r="S218" s="289" t="str">
        <f t="shared" ca="1" si="9"/>
        <v>CN</v>
      </c>
      <c r="T218" s="289" t="e">
        <f ca="1">IF(B218="","",IF(ISERROR(MATCH($J218,[1]SorP!$B$1:$B$6226,0)),"",INDIRECT("'SorP'!$A$"&amp;MATCH($S218&amp;$J218,[1]SorP!C:C,0))))</f>
        <v>#N/A</v>
      </c>
      <c r="U218" s="201"/>
      <c r="V218" s="296" t="e">
        <f>IF(C218="",NA(),IF(OR(C218="Smelter not listed",C218="Smelter not yet identified"),MATCH($B218&amp;$D218,'[1]Smelter Look-up'!$J:$J,0),MATCH($B218&amp;$C218,'[1]Smelter Look-up'!$J:$J,0)))</f>
        <v>#N/A</v>
      </c>
      <c r="X218" s="227">
        <f t="shared" si="10"/>
        <v>0</v>
      </c>
      <c r="AB218" s="228" t="str">
        <f t="shared" si="11"/>
        <v>TungstenShinwon Tungsten (Fujian Shanghang) Co., Ltd.</v>
      </c>
    </row>
    <row r="219" spans="1:28" s="227" customFormat="1" ht="20" customHeight="1">
      <c r="A219" s="289" t="s">
        <v>727</v>
      </c>
      <c r="B219" s="182" t="s">
        <v>1098</v>
      </c>
      <c r="C219" s="186" t="s">
        <v>21</v>
      </c>
      <c r="D219" s="230"/>
      <c r="E219" s="182" t="s">
        <v>1069</v>
      </c>
      <c r="F219" s="182" t="s">
        <v>727</v>
      </c>
      <c r="G219" s="182" t="s">
        <v>13177</v>
      </c>
      <c r="H219" s="293"/>
      <c r="I219" s="294" t="s">
        <v>1655</v>
      </c>
      <c r="J219" s="294" t="s">
        <v>13530</v>
      </c>
      <c r="K219" s="224"/>
      <c r="L219" s="224"/>
      <c r="M219" s="224"/>
      <c r="N219" s="224"/>
      <c r="O219" s="224"/>
      <c r="P219" s="295"/>
      <c r="Q219" s="225"/>
      <c r="R219" s="182" t="s">
        <v>2448</v>
      </c>
      <c r="S219" s="289" t="str">
        <f t="shared" ca="1" si="9"/>
        <v>CN</v>
      </c>
      <c r="T219" s="289" t="e">
        <f ca="1">IF(B219="","",IF(ISERROR(MATCH($J219,[1]SorP!$B$1:$B$6226,0)),"",INDIRECT("'SorP'!$A$"&amp;MATCH($S219&amp;$J219,[1]SorP!C:C,0))))</f>
        <v>#N/A</v>
      </c>
      <c r="U219" s="201"/>
      <c r="V219" s="296" t="e">
        <f>IF(C219="",NA(),IF(OR(C219="Smelter not listed",C219="Smelter not yet identified"),MATCH($B219&amp;$D219,'[1]Smelter Look-up'!$J:$J,0),MATCH($B219&amp;$C219,'[1]Smelter Look-up'!$J:$J,0)))</f>
        <v>#N/A</v>
      </c>
      <c r="X219" s="227">
        <f t="shared" si="10"/>
        <v>0</v>
      </c>
      <c r="AB219" s="228" t="str">
        <f t="shared" si="11"/>
        <v>GoldFujian Zijin mining stock company gold smelter</v>
      </c>
    </row>
    <row r="220" spans="1:28" s="227" customFormat="1" ht="20" customHeight="1">
      <c r="A220" s="289" t="s">
        <v>15690</v>
      </c>
      <c r="B220" s="182" t="s">
        <v>1099</v>
      </c>
      <c r="C220" s="186" t="s">
        <v>15689</v>
      </c>
      <c r="D220" s="230"/>
      <c r="E220" s="182" t="s">
        <v>1069</v>
      </c>
      <c r="F220" s="182" t="s">
        <v>15690</v>
      </c>
      <c r="G220" s="182" t="s">
        <v>13177</v>
      </c>
      <c r="H220" s="293"/>
      <c r="I220" s="294" t="s">
        <v>15697</v>
      </c>
      <c r="J220" s="294" t="s">
        <v>13536</v>
      </c>
      <c r="K220" s="224"/>
      <c r="L220" s="224"/>
      <c r="M220" s="224"/>
      <c r="N220" s="224"/>
      <c r="O220" s="224"/>
      <c r="P220" s="295"/>
      <c r="Q220" s="225"/>
      <c r="R220" s="182" t="s">
        <v>15689</v>
      </c>
      <c r="S220" s="289" t="str">
        <f t="shared" ca="1" si="9"/>
        <v>CN</v>
      </c>
      <c r="T220" s="289" t="e">
        <f ca="1">IF(B220="","",IF(ISERROR(MATCH($J220,[1]SorP!$B$1:$B$6226,0)),"",INDIRECT("'SorP'!$A$"&amp;MATCH($S220&amp;$J220,[1]SorP!C:C,0))))</f>
        <v>#N/A</v>
      </c>
      <c r="U220" s="201"/>
      <c r="V220" s="296" t="e">
        <f>IF(C220="",NA(),IF(OR(C220="Smelter not listed",C220="Smelter not yet identified"),MATCH($B220&amp;$D220,'[1]Smelter Look-up'!$J:$J,0),MATCH($B220&amp;$C220,'[1]Smelter Look-up'!$J:$J,0)))</f>
        <v>#N/A</v>
      </c>
      <c r="X220" s="227">
        <f t="shared" si="10"/>
        <v>0</v>
      </c>
      <c r="AB220" s="228" t="str">
        <f t="shared" si="11"/>
        <v>TinDongguan Best Alloys Co., Ltd.</v>
      </c>
    </row>
    <row r="221" spans="1:28" s="227" customFormat="1" ht="20" customHeight="1">
      <c r="A221" s="289" t="s">
        <v>15641</v>
      </c>
      <c r="B221" s="182" t="s">
        <v>1099</v>
      </c>
      <c r="C221" s="186" t="s">
        <v>15640</v>
      </c>
      <c r="D221" s="230"/>
      <c r="E221" s="182" t="s">
        <v>861</v>
      </c>
      <c r="F221" s="182" t="s">
        <v>15641</v>
      </c>
      <c r="G221" s="182" t="s">
        <v>13177</v>
      </c>
      <c r="H221" s="293"/>
      <c r="I221" s="294" t="s">
        <v>11805</v>
      </c>
      <c r="J221" s="294" t="s">
        <v>4779</v>
      </c>
      <c r="K221" s="224"/>
      <c r="L221" s="224"/>
      <c r="M221" s="224"/>
      <c r="N221" s="224"/>
      <c r="O221" s="224"/>
      <c r="P221" s="295"/>
      <c r="Q221" s="225"/>
      <c r="R221" s="182" t="s">
        <v>15640</v>
      </c>
      <c r="S221" s="289" t="str">
        <f t="shared" ca="1" si="9"/>
        <v>UG</v>
      </c>
      <c r="T221" s="289" t="e">
        <f ca="1">IF(B221="","",IF(ISERROR(MATCH($J221,[1]SorP!$B$1:$B$6226,0)),"",INDIRECT("'SorP'!$A$"&amp;MATCH($S221&amp;$J221,[1]SorP!C:C,0))))</f>
        <v>#N/A</v>
      </c>
      <c r="U221" s="201"/>
      <c r="V221" s="296" t="e">
        <f>IF(C221="",NA(),IF(OR(C221="Smelter not listed",C221="Smelter not yet identified"),MATCH($B221&amp;$D221,'[1]Smelter Look-up'!$J:$J,0),MATCH($B221&amp;$C221,'[1]Smelter Look-up'!$J:$J,0)))</f>
        <v>#N/A</v>
      </c>
      <c r="X221" s="227">
        <f t="shared" si="10"/>
        <v>0</v>
      </c>
      <c r="AB221" s="228" t="str">
        <f t="shared" si="11"/>
        <v>TinWoodcross Smelting Company Limited</v>
      </c>
    </row>
    <row r="222" spans="1:28" s="227" customFormat="1" ht="20" customHeight="1">
      <c r="A222" s="289" t="s">
        <v>15627</v>
      </c>
      <c r="B222" s="182" t="s">
        <v>1099</v>
      </c>
      <c r="C222" s="186" t="s">
        <v>15626</v>
      </c>
      <c r="D222" s="230"/>
      <c r="E222" s="182" t="s">
        <v>1062</v>
      </c>
      <c r="F222" s="182" t="s">
        <v>15627</v>
      </c>
      <c r="G222" s="182" t="s">
        <v>13177</v>
      </c>
      <c r="H222" s="293"/>
      <c r="I222" s="294" t="s">
        <v>15642</v>
      </c>
      <c r="J222" s="294" t="s">
        <v>1646</v>
      </c>
      <c r="K222" s="224"/>
      <c r="L222" s="224"/>
      <c r="M222" s="224"/>
      <c r="N222" s="224"/>
      <c r="O222" s="224"/>
      <c r="P222" s="295"/>
      <c r="Q222" s="225"/>
      <c r="R222" s="182" t="s">
        <v>15626</v>
      </c>
      <c r="S222" s="289" t="str">
        <f t="shared" ca="1" si="9"/>
        <v>AU</v>
      </c>
      <c r="T222" s="289" t="e">
        <f ca="1">IF(B222="","",IF(ISERROR(MATCH($J222,[1]SorP!$B$1:$B$6226,0)),"",INDIRECT("'SorP'!$A$"&amp;MATCH($S222&amp;$J222,[1]SorP!C:C,0))))</f>
        <v>#N/A</v>
      </c>
      <c r="U222" s="201"/>
      <c r="V222" s="296" t="e">
        <f>IF(C222="",NA(),IF(OR(C222="Smelter not listed",C222="Smelter not yet identified"),MATCH($B222&amp;$D222,'[1]Smelter Look-up'!$J:$J,0),MATCH($B222&amp;$C222,'[1]Smelter Look-up'!$J:$J,0)))</f>
        <v>#N/A</v>
      </c>
      <c r="X222" s="227">
        <f t="shared" si="10"/>
        <v>0</v>
      </c>
      <c r="AB222" s="228" t="str">
        <f t="shared" si="11"/>
        <v>TinGlobal Advanced Metals Greenbushes Pty Ltd.</v>
      </c>
    </row>
    <row r="223" spans="1:28" s="227" customFormat="1" ht="20" customHeight="1">
      <c r="A223" s="289" t="s">
        <v>15693</v>
      </c>
      <c r="B223" s="182" t="s">
        <v>1099</v>
      </c>
      <c r="C223" s="186" t="s">
        <v>15692</v>
      </c>
      <c r="D223" s="230"/>
      <c r="E223" s="182" t="s">
        <v>2384</v>
      </c>
      <c r="F223" s="182" t="s">
        <v>15693</v>
      </c>
      <c r="G223" s="182" t="s">
        <v>13177</v>
      </c>
      <c r="H223" s="293"/>
      <c r="I223" s="294" t="s">
        <v>15699</v>
      </c>
      <c r="J223" s="294" t="s">
        <v>11870</v>
      </c>
      <c r="K223" s="224"/>
      <c r="L223" s="224"/>
      <c r="M223" s="224"/>
      <c r="N223" s="224"/>
      <c r="O223" s="224"/>
      <c r="P223" s="295"/>
      <c r="Q223" s="225"/>
      <c r="R223" s="182" t="s">
        <v>15692</v>
      </c>
      <c r="S223" s="289" t="str">
        <f t="shared" ca="1" si="9"/>
        <v>US</v>
      </c>
      <c r="T223" s="289" t="e">
        <f ca="1">IF(B223="","",IF(ISERROR(MATCH($J223,[1]SorP!$B$1:$B$6226,0)),"",INDIRECT("'SorP'!$A$"&amp;MATCH($S223&amp;$J223,[1]SorP!C:C,0))))</f>
        <v>#N/A</v>
      </c>
      <c r="U223" s="201"/>
      <c r="V223" s="296" t="e">
        <f>IF(C223="",NA(),IF(OR(C223="Smelter not listed",C223="Smelter not yet identified"),MATCH($B223&amp;$D223,'[1]Smelter Look-up'!$J:$J,0),MATCH($B223&amp;$C223,'[1]Smelter Look-up'!$J:$J,0)))</f>
        <v>#N/A</v>
      </c>
      <c r="X223" s="227">
        <f t="shared" si="10"/>
        <v>0</v>
      </c>
      <c r="AB223" s="228" t="str">
        <f t="shared" si="11"/>
        <v>TinP Kay Metal, Inc</v>
      </c>
    </row>
    <row r="224" spans="1:28" s="227" customFormat="1" ht="20" customHeight="1">
      <c r="A224" s="289" t="s">
        <v>15619</v>
      </c>
      <c r="B224" s="182" t="s">
        <v>1100</v>
      </c>
      <c r="C224" s="186" t="s">
        <v>15617</v>
      </c>
      <c r="D224" s="230"/>
      <c r="E224" s="182" t="s">
        <v>1069</v>
      </c>
      <c r="F224" s="182" t="s">
        <v>15619</v>
      </c>
      <c r="G224" s="182" t="s">
        <v>13177</v>
      </c>
      <c r="H224" s="293"/>
      <c r="I224" s="294" t="s">
        <v>1681</v>
      </c>
      <c r="J224" s="294" t="s">
        <v>13536</v>
      </c>
      <c r="K224" s="224"/>
      <c r="L224" s="224"/>
      <c r="M224" s="224"/>
      <c r="N224" s="224"/>
      <c r="O224" s="224"/>
      <c r="P224" s="295"/>
      <c r="Q224" s="225"/>
      <c r="R224" s="182" t="s">
        <v>15618</v>
      </c>
      <c r="S224" s="289" t="str">
        <f t="shared" ca="1" si="9"/>
        <v>CN</v>
      </c>
      <c r="T224" s="289" t="e">
        <f ca="1">IF(B224="","",IF(ISERROR(MATCH($J224,[1]SorP!$B$1:$B$6226,0)),"",INDIRECT("'SorP'!$A$"&amp;MATCH($S224&amp;$J224,[1]SorP!C:C,0))))</f>
        <v>#N/A</v>
      </c>
      <c r="U224" s="201"/>
      <c r="V224" s="296" t="e">
        <f>IF(C224="",NA(),IF(OR(C224="Smelter not listed",C224="Smelter not yet identified"),MATCH($B224&amp;$D224,'[1]Smelter Look-up'!$J:$J,0),MATCH($B224&amp;$C224,'[1]Smelter Look-up'!$J:$J,0)))</f>
        <v>#N/A</v>
      </c>
      <c r="X224" s="227">
        <f t="shared" si="10"/>
        <v>0</v>
      </c>
      <c r="AB224" s="228" t="str">
        <f t="shared" si="11"/>
        <v>TantalumConghua Tantalum and Niobium Smeltry</v>
      </c>
    </row>
    <row r="225" spans="1:28" s="227" customFormat="1" ht="20" customHeight="1">
      <c r="A225" s="289" t="s">
        <v>2244</v>
      </c>
      <c r="B225" s="182" t="s">
        <v>1098</v>
      </c>
      <c r="C225" s="186" t="s">
        <v>2443</v>
      </c>
      <c r="D225" s="230"/>
      <c r="E225" s="182" t="s">
        <v>1075</v>
      </c>
      <c r="F225" s="182" t="s">
        <v>2244</v>
      </c>
      <c r="G225" s="182" t="s">
        <v>13177</v>
      </c>
      <c r="H225" s="293"/>
      <c r="I225" s="294" t="s">
        <v>2298</v>
      </c>
      <c r="J225" s="294" t="s">
        <v>15384</v>
      </c>
      <c r="K225" s="224"/>
      <c r="L225" s="224"/>
      <c r="M225" s="224"/>
      <c r="N225" s="224"/>
      <c r="O225" s="224"/>
      <c r="P225" s="295"/>
      <c r="Q225" s="225"/>
      <c r="R225" s="182" t="s">
        <v>2243</v>
      </c>
      <c r="S225" s="289" t="str">
        <f t="shared" ca="1" si="9"/>
        <v>IN</v>
      </c>
      <c r="T225" s="289" t="e">
        <f ca="1">IF(B225="","",IF(ISERROR(MATCH($J225,[1]SorP!$B$1:$B$6226,0)),"",INDIRECT("'SorP'!$A$"&amp;MATCH($S225&amp;$J225,[1]SorP!C:C,0))))</f>
        <v>#N/A</v>
      </c>
      <c r="U225" s="201"/>
      <c r="V225" s="296" t="e">
        <f>IF(C225="",NA(),IF(OR(C225="Smelter not listed",C225="Smelter not yet identified"),MATCH($B225&amp;$D225,'[1]Smelter Look-up'!$J:$J,0),MATCH($B225&amp;$C225,'[1]Smelter Look-up'!$J:$J,0)))</f>
        <v>#N/A</v>
      </c>
      <c r="X225" s="227">
        <f t="shared" si="10"/>
        <v>0</v>
      </c>
      <c r="AB225" s="228" t="str">
        <f t="shared" si="11"/>
        <v>GoldBALORE REFINERSGA</v>
      </c>
    </row>
    <row r="226" spans="1:28" s="227" customFormat="1" ht="20" customHeight="1">
      <c r="A226" s="289" t="s">
        <v>15340</v>
      </c>
      <c r="B226" s="182" t="s">
        <v>1100</v>
      </c>
      <c r="C226" s="186" t="s">
        <v>15339</v>
      </c>
      <c r="D226" s="230"/>
      <c r="E226" s="182" t="s">
        <v>13050</v>
      </c>
      <c r="F226" s="182" t="s">
        <v>15340</v>
      </c>
      <c r="G226" s="182" t="s">
        <v>13177</v>
      </c>
      <c r="H226" s="293"/>
      <c r="I226" s="294" t="s">
        <v>15622</v>
      </c>
      <c r="J226" s="294" t="s">
        <v>4812</v>
      </c>
      <c r="K226" s="224"/>
      <c r="L226" s="224"/>
      <c r="M226" s="224"/>
      <c r="N226" s="224"/>
      <c r="O226" s="224"/>
      <c r="P226" s="295"/>
      <c r="Q226" s="225"/>
      <c r="R226" s="182" t="s">
        <v>15339</v>
      </c>
      <c r="S226" s="289" t="str">
        <f t="shared" ca="1" si="9"/>
        <v>RW</v>
      </c>
      <c r="T226" s="289" t="e">
        <f ca="1">IF(B226="","",IF(ISERROR(MATCH($J226,[1]SorP!$B$1:$B$6226,0)),"",INDIRECT("'SorP'!$A$"&amp;MATCH($S226&amp;$J226,[1]SorP!C:C,0))))</f>
        <v>#N/A</v>
      </c>
      <c r="U226" s="201"/>
      <c r="V226" s="296" t="e">
        <f>IF(C226="",NA(),IF(OR(C226="Smelter not listed",C226="Smelter not yet identified"),MATCH($B226&amp;$D226,'[1]Smelter Look-up'!$J:$J,0),MATCH($B226&amp;$C226,'[1]Smelter Look-up'!$J:$J,0)))</f>
        <v>#N/A</v>
      </c>
      <c r="X226" s="227">
        <f t="shared" si="10"/>
        <v>0</v>
      </c>
      <c r="AB226" s="228" t="str">
        <f t="shared" si="11"/>
        <v>TantalumPowerX Ltd.</v>
      </c>
    </row>
    <row r="227" spans="1:28" s="227" customFormat="1" ht="20" customHeight="1">
      <c r="A227" s="289" t="s">
        <v>15602</v>
      </c>
      <c r="B227" s="182" t="s">
        <v>1098</v>
      </c>
      <c r="C227" s="186" t="s">
        <v>15601</v>
      </c>
      <c r="D227" s="230"/>
      <c r="E227" s="182" t="s">
        <v>13079</v>
      </c>
      <c r="F227" s="182" t="s">
        <v>15602</v>
      </c>
      <c r="G227" s="182" t="s">
        <v>13177</v>
      </c>
      <c r="H227" s="293"/>
      <c r="I227" s="294" t="s">
        <v>15603</v>
      </c>
      <c r="J227" s="294" t="s">
        <v>11491</v>
      </c>
      <c r="K227" s="224"/>
      <c r="L227" s="224"/>
      <c r="M227" s="224"/>
      <c r="N227" s="224"/>
      <c r="O227" s="224"/>
      <c r="P227" s="295"/>
      <c r="Q227" s="225"/>
      <c r="R227" s="182" t="s">
        <v>15601</v>
      </c>
      <c r="S227" s="289" t="str">
        <f t="shared" ca="1" si="9"/>
        <v>TZ</v>
      </c>
      <c r="T227" s="289" t="e">
        <f ca="1">IF(B227="","",IF(ISERROR(MATCH($J227,[1]SorP!$B$1:$B$6226,0)),"",INDIRECT("'SorP'!$A$"&amp;MATCH($S227&amp;$J227,[1]SorP!C:C,0))))</f>
        <v>#N/A</v>
      </c>
      <c r="U227" s="201"/>
      <c r="V227" s="296" t="e">
        <f>IF(C227="",NA(),IF(OR(C227="Smelter not listed",C227="Smelter not yet identified"),MATCH($B227&amp;$D227,'[1]Smelter Look-up'!$J:$J,0),MATCH($B227&amp;$C227,'[1]Smelter Look-up'!$J:$J,0)))</f>
        <v>#N/A</v>
      </c>
      <c r="X227" s="227">
        <f t="shared" si="10"/>
        <v>0</v>
      </c>
      <c r="AB227" s="228" t="str">
        <f t="shared" si="11"/>
        <v>GoldGG Refinery Ltd.</v>
      </c>
    </row>
    <row r="228" spans="1:28" s="227" customFormat="1" ht="20" customHeight="1">
      <c r="A228" s="289" t="s">
        <v>15648</v>
      </c>
      <c r="B228" s="182" t="s">
        <v>1101</v>
      </c>
      <c r="C228" s="186" t="s">
        <v>15715</v>
      </c>
      <c r="D228" s="230"/>
      <c r="E228" s="182" t="s">
        <v>863</v>
      </c>
      <c r="F228" s="182" t="s">
        <v>15648</v>
      </c>
      <c r="G228" s="182" t="s">
        <v>13177</v>
      </c>
      <c r="H228" s="293"/>
      <c r="I228" s="294" t="s">
        <v>15659</v>
      </c>
      <c r="J228" s="294" t="s">
        <v>12033</v>
      </c>
      <c r="K228" s="224"/>
      <c r="L228" s="224"/>
      <c r="M228" s="224"/>
      <c r="N228" s="224"/>
      <c r="O228" s="224"/>
      <c r="P228" s="295"/>
      <c r="Q228" s="225"/>
      <c r="R228" s="182" t="s">
        <v>15716</v>
      </c>
      <c r="S228" s="289" t="str">
        <f t="shared" ca="1" si="9"/>
        <v>VN</v>
      </c>
      <c r="T228" s="289" t="e">
        <f ca="1">IF(B228="","",IF(ISERROR(MATCH($J228,[1]SorP!$B$1:$B$6226,0)),"",INDIRECT("'SorP'!$A$"&amp;MATCH($S228&amp;$J228,[1]SorP!C:C,0))))</f>
        <v>#N/A</v>
      </c>
      <c r="U228" s="201"/>
      <c r="V228" s="296" t="e">
        <f>IF(C228="",NA(),IF(OR(C228="Smelter not listed",C228="Smelter not yet identified"),MATCH($B228&amp;$D228,'[1]Smelter Look-up'!$J:$J,0),MATCH($B228&amp;$C228,'[1]Smelter Look-up'!$J:$J,0)))</f>
        <v>#N/A</v>
      </c>
      <c r="X228" s="227">
        <f t="shared" si="10"/>
        <v>0</v>
      </c>
      <c r="AB228" s="228" t="str">
        <f t="shared" si="11"/>
        <v>TungstenKenee Mining Corporation</v>
      </c>
    </row>
    <row r="229" spans="1:28" s="227" customFormat="1" ht="20" customHeight="1">
      <c r="A229" s="289" t="s">
        <v>15607</v>
      </c>
      <c r="B229" s="182" t="s">
        <v>1098</v>
      </c>
      <c r="C229" s="186" t="s">
        <v>15673</v>
      </c>
      <c r="D229" s="230"/>
      <c r="E229" s="182" t="s">
        <v>864</v>
      </c>
      <c r="F229" s="182" t="s">
        <v>15607</v>
      </c>
      <c r="G229" s="182" t="s">
        <v>13177</v>
      </c>
      <c r="H229" s="293"/>
      <c r="I229" s="294" t="s">
        <v>15605</v>
      </c>
      <c r="J229" s="294" t="s">
        <v>1610</v>
      </c>
      <c r="K229" s="224"/>
      <c r="L229" s="224"/>
      <c r="M229" s="224"/>
      <c r="N229" s="224"/>
      <c r="O229" s="224"/>
      <c r="P229" s="295"/>
      <c r="Q229" s="225"/>
      <c r="R229" s="182" t="s">
        <v>15673</v>
      </c>
      <c r="S229" s="289" t="str">
        <f t="shared" ca="1" si="9"/>
        <v>ZA</v>
      </c>
      <c r="T229" s="289" t="e">
        <f ca="1">IF(B229="","",IF(ISERROR(MATCH($J229,[1]SorP!$B$1:$B$6226,0)),"",INDIRECT("'SorP'!$A$"&amp;MATCH($S229&amp;$J229,[1]SorP!C:C,0))))</f>
        <v>#N/A</v>
      </c>
      <c r="U229" s="201"/>
      <c r="V229" s="296" t="e">
        <f>IF(C229="",NA(),IF(OR(C229="Smelter not listed",C229="Smelter not yet identified"),MATCH($B229&amp;$D229,'[1]Smelter Look-up'!$J:$J,0),MATCH($B229&amp;$C229,'[1]Smelter Look-up'!$J:$J,0)))</f>
        <v>#N/A</v>
      </c>
      <c r="X229" s="227">
        <f t="shared" si="10"/>
        <v>0</v>
      </c>
      <c r="AB229" s="228" t="str">
        <f t="shared" si="11"/>
        <v>GoldImpala Platinum - Platinum Metals Refinery (PMR)</v>
      </c>
    </row>
    <row r="230" spans="1:28" s="227" customFormat="1" ht="20" customHeight="1">
      <c r="A230" s="289" t="s">
        <v>15599</v>
      </c>
      <c r="B230" s="182" t="s">
        <v>1098</v>
      </c>
      <c r="C230" s="186" t="s">
        <v>15598</v>
      </c>
      <c r="D230" s="230"/>
      <c r="E230" s="182" t="s">
        <v>2383</v>
      </c>
      <c r="F230" s="182" t="s">
        <v>15599</v>
      </c>
      <c r="G230" s="182" t="s">
        <v>13177</v>
      </c>
      <c r="H230" s="293"/>
      <c r="I230" s="294" t="s">
        <v>15600</v>
      </c>
      <c r="J230" s="294" t="s">
        <v>11441</v>
      </c>
      <c r="K230" s="224"/>
      <c r="L230" s="224"/>
      <c r="M230" s="224"/>
      <c r="N230" s="224"/>
      <c r="O230" s="224"/>
      <c r="P230" s="295"/>
      <c r="Q230" s="225"/>
      <c r="R230" s="182" t="s">
        <v>15598</v>
      </c>
      <c r="S230" s="289" t="str">
        <f t="shared" ca="1" si="9"/>
        <v>TW</v>
      </c>
      <c r="T230" s="289" t="e">
        <f ca="1">IF(B230="","",IF(ISERROR(MATCH($J230,[1]SorP!$B$1:$B$6226,0)),"",INDIRECT("'SorP'!$A$"&amp;MATCH($S230&amp;$J230,[1]SorP!C:C,0))))</f>
        <v>#N/A</v>
      </c>
      <c r="U230" s="201"/>
      <c r="V230" s="296" t="e">
        <f>IF(C230="",NA(),IF(OR(C230="Smelter not listed",C230="Smelter not yet identified"),MATCH($B230&amp;$D230,'[1]Smelter Look-up'!$J:$J,0),MATCH($B230&amp;$C230,'[1]Smelter Look-up'!$J:$J,0)))</f>
        <v>#N/A</v>
      </c>
      <c r="X230" s="227">
        <f t="shared" si="10"/>
        <v>0</v>
      </c>
      <c r="AB230" s="228" t="str">
        <f t="shared" si="11"/>
        <v>GoldElite Industech Co., Ltd.</v>
      </c>
    </row>
    <row r="231" spans="1:28" s="227" customFormat="1" ht="20" customHeight="1">
      <c r="A231" s="289" t="s">
        <v>15654</v>
      </c>
      <c r="B231" s="182" t="s">
        <v>1101</v>
      </c>
      <c r="C231" s="186" t="s">
        <v>15653</v>
      </c>
      <c r="D231" s="230"/>
      <c r="E231" s="182" t="s">
        <v>852</v>
      </c>
      <c r="F231" s="182" t="s">
        <v>15654</v>
      </c>
      <c r="G231" s="182" t="s">
        <v>13177</v>
      </c>
      <c r="H231" s="293"/>
      <c r="I231" s="294" t="s">
        <v>15663</v>
      </c>
      <c r="J231" s="294" t="s">
        <v>9175</v>
      </c>
      <c r="K231" s="224"/>
      <c r="L231" s="224"/>
      <c r="M231" s="224"/>
      <c r="N231" s="224"/>
      <c r="O231" s="224"/>
      <c r="P231" s="295"/>
      <c r="Q231" s="225"/>
      <c r="R231" s="182" t="s">
        <v>15653</v>
      </c>
      <c r="S231" s="289" t="str">
        <f t="shared" ca="1" si="9"/>
        <v>PH</v>
      </c>
      <c r="T231" s="289" t="e">
        <f ca="1">IF(B231="","",IF(ISERROR(MATCH($J231,[1]SorP!$B$1:$B$6226,0)),"",INDIRECT("'SorP'!$A$"&amp;MATCH($S231&amp;$J231,[1]SorP!C:C,0))))</f>
        <v>#N/A</v>
      </c>
      <c r="U231" s="201"/>
      <c r="V231" s="296" t="e">
        <f>IF(C231="",NA(),IF(OR(C231="Smelter not listed",C231="Smelter not yet identified"),MATCH($B231&amp;$D231,'[1]Smelter Look-up'!$J:$J,0),MATCH($B231&amp;$C231,'[1]Smelter Look-up'!$J:$J,0)))</f>
        <v>#N/A</v>
      </c>
      <c r="X231" s="227">
        <f t="shared" si="10"/>
        <v>0</v>
      </c>
      <c r="AB231" s="228" t="str">
        <f t="shared" si="11"/>
        <v>TungstenPhilippine Bonway Manufacturing Industrial Corporation</v>
      </c>
    </row>
    <row r="232" spans="1:28" s="227" customFormat="1" ht="20" customHeight="1">
      <c r="A232" s="289" t="s">
        <v>15685</v>
      </c>
      <c r="B232" s="182" t="s">
        <v>1100</v>
      </c>
      <c r="C232" s="186" t="s">
        <v>15684</v>
      </c>
      <c r="D232" s="230"/>
      <c r="E232" s="182" t="s">
        <v>1069</v>
      </c>
      <c r="F232" s="182" t="s">
        <v>15685</v>
      </c>
      <c r="G232" s="182" t="s">
        <v>13177</v>
      </c>
      <c r="H232" s="293"/>
      <c r="I232" s="294" t="s">
        <v>15686</v>
      </c>
      <c r="J232" s="294" t="s">
        <v>13531</v>
      </c>
      <c r="K232" s="224"/>
      <c r="L232" s="224"/>
      <c r="M232" s="224"/>
      <c r="N232" s="224"/>
      <c r="O232" s="224"/>
      <c r="P232" s="295"/>
      <c r="Q232" s="225"/>
      <c r="R232" s="182" t="s">
        <v>15712</v>
      </c>
      <c r="S232" s="289" t="str">
        <f t="shared" ca="1" si="9"/>
        <v>CN</v>
      </c>
      <c r="T232" s="289" t="e">
        <f ca="1">IF(B232="","",IF(ISERROR(MATCH($J232,[1]SorP!$B$1:$B$6226,0)),"",INDIRECT("'SorP'!$A$"&amp;MATCH($S232&amp;$J232,[1]SorP!C:C,0))))</f>
        <v>#N/A</v>
      </c>
      <c r="U232" s="201"/>
      <c r="V232" s="296" t="e">
        <f>IF(C232="",NA(),IF(OR(C232="Smelter not listed",C232="Smelter not yet identified"),MATCH($B232&amp;$D232,'[1]Smelter Look-up'!$J:$J,0),MATCH($B232&amp;$C232,'[1]Smelter Look-up'!$J:$J,0)))</f>
        <v>#N/A</v>
      </c>
      <c r="X232" s="227">
        <f t="shared" si="10"/>
        <v>0</v>
      </c>
      <c r="AB232" s="228" t="str">
        <f t="shared" si="11"/>
        <v>TantalumJiangxi Sanshi Nonferrous Metals Co., Ltd</v>
      </c>
    </row>
    <row r="233" spans="1:28" s="227" customFormat="1" ht="20" customHeight="1">
      <c r="A233" s="289" t="s">
        <v>15675</v>
      </c>
      <c r="B233" s="182" t="s">
        <v>1098</v>
      </c>
      <c r="C233" s="186" t="s">
        <v>15674</v>
      </c>
      <c r="D233" s="230"/>
      <c r="E233" s="182" t="s">
        <v>851</v>
      </c>
      <c r="F233" s="182" t="s">
        <v>15675</v>
      </c>
      <c r="G233" s="182" t="s">
        <v>13177</v>
      </c>
      <c r="H233" s="293"/>
      <c r="I233" s="294" t="s">
        <v>15682</v>
      </c>
      <c r="J233" s="294" t="s">
        <v>9078</v>
      </c>
      <c r="K233" s="224"/>
      <c r="L233" s="224"/>
      <c r="M233" s="224"/>
      <c r="N233" s="224"/>
      <c r="O233" s="224"/>
      <c r="P233" s="295"/>
      <c r="Q233" s="225"/>
      <c r="R233" s="182" t="s">
        <v>15674</v>
      </c>
      <c r="S233" s="289" t="str">
        <f t="shared" ca="1" si="9"/>
        <v>PE</v>
      </c>
      <c r="T233" s="289" t="e">
        <f ca="1">IF(B233="","",IF(ISERROR(MATCH($J233,[1]SorP!$B$1:$B$6226,0)),"",INDIRECT("'SorP'!$A$"&amp;MATCH($S233&amp;$J233,[1]SorP!C:C,0))))</f>
        <v>#N/A</v>
      </c>
      <c r="U233" s="201"/>
      <c r="V233" s="296" t="e">
        <f>IF(C233="",NA(),IF(OR(C233="Smelter not listed",C233="Smelter not yet identified"),MATCH($B233&amp;$D233,'[1]Smelter Look-up'!$J:$J,0),MATCH($B233&amp;$C233,'[1]Smelter Look-up'!$J:$J,0)))</f>
        <v>#N/A</v>
      </c>
      <c r="X233" s="227">
        <f t="shared" si="10"/>
        <v>0</v>
      </c>
      <c r="AB233" s="228" t="str">
        <f t="shared" si="11"/>
        <v>GoldMinera Titan del Peru SRL (MTP) - Belen Plant</v>
      </c>
    </row>
    <row r="234" spans="1:28" s="227" customFormat="1" ht="20" customHeight="1">
      <c r="A234" s="289" t="s">
        <v>15679</v>
      </c>
      <c r="B234" s="182" t="s">
        <v>1098</v>
      </c>
      <c r="C234" s="186" t="s">
        <v>15678</v>
      </c>
      <c r="D234" s="230"/>
      <c r="E234" s="182" t="s">
        <v>1075</v>
      </c>
      <c r="F234" s="182" t="s">
        <v>15679</v>
      </c>
      <c r="G234" s="182" t="s">
        <v>13177</v>
      </c>
      <c r="H234" s="293"/>
      <c r="I234" s="294" t="s">
        <v>15721</v>
      </c>
      <c r="J234" s="294" t="s">
        <v>15389</v>
      </c>
      <c r="K234" s="224"/>
      <c r="L234" s="224"/>
      <c r="M234" s="224"/>
      <c r="N234" s="224"/>
      <c r="O234" s="224"/>
      <c r="P234" s="295"/>
      <c r="Q234" s="225"/>
      <c r="R234" s="182" t="s">
        <v>15678</v>
      </c>
      <c r="S234" s="289" t="str">
        <f t="shared" ca="1" si="9"/>
        <v>IN</v>
      </c>
      <c r="T234" s="289" t="e">
        <f ca="1">IF(B234="","",IF(ISERROR(MATCH($J234,[1]SorP!$B$1:$B$6226,0)),"",INDIRECT("'SorP'!$A$"&amp;MATCH($S234&amp;$J234,[1]SorP!C:C,0))))</f>
        <v>#N/A</v>
      </c>
      <c r="U234" s="201"/>
      <c r="V234" s="296" t="e">
        <f>IF(C234="",NA(),IF(OR(C234="Smelter not listed",C234="Smelter not yet identified"),MATCH($B234&amp;$D234,'[1]Smelter Look-up'!$J:$J,0),MATCH($B234&amp;$C234,'[1]Smelter Look-up'!$J:$J,0)))</f>
        <v>#N/A</v>
      </c>
      <c r="X234" s="227">
        <f t="shared" si="10"/>
        <v>0</v>
      </c>
      <c r="AB234" s="228" t="str">
        <f t="shared" si="11"/>
        <v>GoldTITAN COMPANY LIMITED, JEWELLERY DIVISION</v>
      </c>
    </row>
    <row r="235" spans="1:28" s="227" customFormat="1" ht="20" customHeight="1">
      <c r="A235" s="289"/>
      <c r="B235" s="182"/>
      <c r="C235" s="186"/>
      <c r="D235" s="230"/>
      <c r="E235" s="182"/>
      <c r="F235" s="182"/>
      <c r="G235" s="182"/>
      <c r="H235" s="293"/>
      <c r="I235" s="294"/>
      <c r="J235" s="294"/>
      <c r="K235" s="224"/>
      <c r="L235" s="224"/>
      <c r="M235" s="224"/>
      <c r="N235" s="224"/>
      <c r="O235" s="224"/>
      <c r="P235" s="295"/>
      <c r="Q235" s="225"/>
      <c r="R235" s="182"/>
      <c r="S235" s="289"/>
      <c r="T235" s="289"/>
      <c r="U235" s="201"/>
      <c r="V235" s="296"/>
      <c r="AB235" s="228"/>
    </row>
    <row r="236" spans="1:28" s="227" customFormat="1" ht="20" customHeight="1">
      <c r="A236" s="289"/>
      <c r="B236" s="182"/>
      <c r="C236" s="186"/>
      <c r="D236" s="230"/>
      <c r="E236" s="182"/>
      <c r="F236" s="182"/>
      <c r="G236" s="182"/>
      <c r="H236" s="293"/>
      <c r="I236" s="294"/>
      <c r="J236" s="294"/>
      <c r="K236" s="224"/>
      <c r="L236" s="224"/>
      <c r="M236" s="224"/>
      <c r="N236" s="224"/>
      <c r="O236" s="224"/>
      <c r="P236" s="295"/>
      <c r="Q236" s="225"/>
      <c r="R236" s="182"/>
      <c r="S236" s="289"/>
      <c r="T236" s="289"/>
      <c r="U236" s="201"/>
      <c r="V236" s="296"/>
      <c r="AB236" s="228"/>
    </row>
    <row r="237" spans="1:28" s="227" customFormat="1" ht="20" customHeight="1">
      <c r="A237" s="289"/>
      <c r="B237" s="182"/>
      <c r="C237" s="186"/>
      <c r="D237" s="230"/>
      <c r="E237" s="182"/>
      <c r="F237" s="182"/>
      <c r="G237" s="182"/>
      <c r="H237" s="293"/>
      <c r="I237" s="294"/>
      <c r="J237" s="294"/>
      <c r="K237" s="224"/>
      <c r="L237" s="224"/>
      <c r="M237" s="224"/>
      <c r="N237" s="224"/>
      <c r="O237" s="224"/>
      <c r="P237" s="295"/>
      <c r="Q237" s="225"/>
      <c r="R237" s="182"/>
      <c r="S237" s="289"/>
      <c r="T237" s="289"/>
      <c r="U237" s="201"/>
      <c r="V237" s="296"/>
      <c r="AB237" s="228"/>
    </row>
    <row r="238" spans="1:28" s="227" customFormat="1" ht="20" customHeight="1">
      <c r="A238" s="289"/>
      <c r="B238" s="182"/>
      <c r="C238" s="186"/>
      <c r="D238" s="230"/>
      <c r="E238" s="182"/>
      <c r="F238" s="182"/>
      <c r="G238" s="182"/>
      <c r="H238" s="293"/>
      <c r="I238" s="294"/>
      <c r="J238" s="294"/>
      <c r="K238" s="224"/>
      <c r="L238" s="224"/>
      <c r="M238" s="224"/>
      <c r="N238" s="224"/>
      <c r="O238" s="224"/>
      <c r="P238" s="295"/>
      <c r="Q238" s="225"/>
      <c r="R238" s="182"/>
      <c r="S238" s="289"/>
      <c r="T238" s="289"/>
      <c r="U238" s="201"/>
      <c r="V238" s="296"/>
      <c r="AB238" s="228"/>
    </row>
    <row r="239" spans="1:28" s="227" customFormat="1" ht="20" customHeight="1">
      <c r="A239" s="289"/>
      <c r="B239" s="182"/>
      <c r="C239" s="186"/>
      <c r="D239" s="230"/>
      <c r="E239" s="182"/>
      <c r="F239" s="182"/>
      <c r="G239" s="182"/>
      <c r="H239" s="293"/>
      <c r="I239" s="294"/>
      <c r="J239" s="294"/>
      <c r="K239" s="224"/>
      <c r="L239" s="224"/>
      <c r="M239" s="224"/>
      <c r="N239" s="224"/>
      <c r="O239" s="224"/>
      <c r="P239" s="295"/>
      <c r="Q239" s="225"/>
      <c r="R239" s="182"/>
      <c r="S239" s="289"/>
      <c r="T239" s="289"/>
      <c r="U239" s="201"/>
      <c r="V239" s="296"/>
      <c r="AB239" s="228"/>
    </row>
    <row r="240" spans="1:28" s="227" customFormat="1" ht="20" customHeight="1">
      <c r="A240" s="289"/>
      <c r="B240" s="182"/>
      <c r="C240" s="186"/>
      <c r="D240" s="230"/>
      <c r="E240" s="182"/>
      <c r="F240" s="182"/>
      <c r="G240" s="182"/>
      <c r="H240" s="293"/>
      <c r="I240" s="294"/>
      <c r="J240" s="294"/>
      <c r="K240" s="224"/>
      <c r="L240" s="224"/>
      <c r="M240" s="224"/>
      <c r="N240" s="224"/>
      <c r="O240" s="224"/>
      <c r="P240" s="295"/>
      <c r="Q240" s="225"/>
      <c r="R240" s="182"/>
      <c r="S240" s="289"/>
      <c r="T240" s="289"/>
      <c r="U240" s="201"/>
      <c r="V240" s="296"/>
      <c r="AB240" s="228"/>
    </row>
    <row r="241" spans="1:28" s="227" customFormat="1" ht="20" customHeight="1">
      <c r="A241" s="289"/>
      <c r="B241" s="182"/>
      <c r="C241" s="186"/>
      <c r="D241" s="230"/>
      <c r="E241" s="182"/>
      <c r="F241" s="182"/>
      <c r="G241" s="182"/>
      <c r="H241" s="293"/>
      <c r="I241" s="294"/>
      <c r="J241" s="294"/>
      <c r="K241" s="224"/>
      <c r="L241" s="224"/>
      <c r="M241" s="224"/>
      <c r="N241" s="224"/>
      <c r="O241" s="224"/>
      <c r="P241" s="295"/>
      <c r="Q241" s="225"/>
      <c r="R241" s="182"/>
      <c r="S241" s="289"/>
      <c r="T241" s="289"/>
      <c r="U241" s="201"/>
      <c r="V241" s="296"/>
      <c r="AB241" s="228"/>
    </row>
    <row r="242" spans="1:28" s="227" customFormat="1" ht="20" customHeight="1">
      <c r="A242" s="289"/>
      <c r="B242" s="182"/>
      <c r="C242" s="186"/>
      <c r="D242" s="230"/>
      <c r="E242" s="182"/>
      <c r="F242" s="182"/>
      <c r="G242" s="182"/>
      <c r="H242" s="293"/>
      <c r="I242" s="294"/>
      <c r="J242" s="294"/>
      <c r="K242" s="224"/>
      <c r="L242" s="224"/>
      <c r="M242" s="224"/>
      <c r="N242" s="224"/>
      <c r="O242" s="224"/>
      <c r="P242" s="295"/>
      <c r="Q242" s="225"/>
      <c r="R242" s="182"/>
      <c r="S242" s="289"/>
      <c r="T242" s="289"/>
      <c r="U242" s="201"/>
      <c r="V242" s="296"/>
      <c r="AB242" s="228"/>
    </row>
    <row r="243" spans="1:28" s="227" customFormat="1" ht="20" customHeight="1">
      <c r="A243" s="289"/>
      <c r="B243" s="182"/>
      <c r="C243" s="186"/>
      <c r="D243" s="230"/>
      <c r="E243" s="182"/>
      <c r="F243" s="182"/>
      <c r="G243" s="182"/>
      <c r="H243" s="293"/>
      <c r="I243" s="294"/>
      <c r="J243" s="294"/>
      <c r="K243" s="224"/>
      <c r="L243" s="224"/>
      <c r="M243" s="224"/>
      <c r="N243" s="224"/>
      <c r="O243" s="224"/>
      <c r="P243" s="295"/>
      <c r="Q243" s="225"/>
      <c r="R243" s="182"/>
      <c r="S243" s="289"/>
      <c r="T243" s="289"/>
      <c r="U243" s="201"/>
      <c r="V243" s="296"/>
      <c r="AB243" s="228"/>
    </row>
    <row r="244" spans="1:28" s="227" customFormat="1" ht="20" customHeight="1">
      <c r="A244" s="289"/>
      <c r="B244" s="182"/>
      <c r="C244" s="186"/>
      <c r="D244" s="230"/>
      <c r="E244" s="182"/>
      <c r="F244" s="182"/>
      <c r="G244" s="182"/>
      <c r="H244" s="293"/>
      <c r="I244" s="294"/>
      <c r="J244" s="294"/>
      <c r="K244" s="224"/>
      <c r="L244" s="224"/>
      <c r="M244" s="224"/>
      <c r="N244" s="224"/>
      <c r="O244" s="224"/>
      <c r="P244" s="295"/>
      <c r="Q244" s="225"/>
      <c r="R244" s="182"/>
      <c r="S244" s="289"/>
      <c r="T244" s="289"/>
      <c r="U244" s="201"/>
      <c r="V244" s="296"/>
      <c r="AB244" s="228"/>
    </row>
    <row r="245" spans="1:28" s="227" customFormat="1" ht="20" customHeight="1">
      <c r="A245" s="289"/>
      <c r="B245" s="182"/>
      <c r="C245" s="186"/>
      <c r="D245" s="230"/>
      <c r="E245" s="182"/>
      <c r="F245" s="182"/>
      <c r="G245" s="182"/>
      <c r="H245" s="293"/>
      <c r="I245" s="294"/>
      <c r="J245" s="294"/>
      <c r="K245" s="224"/>
      <c r="L245" s="224"/>
      <c r="M245" s="224"/>
      <c r="N245" s="224"/>
      <c r="O245" s="224"/>
      <c r="P245" s="295"/>
      <c r="Q245" s="225"/>
      <c r="R245" s="182"/>
      <c r="S245" s="289"/>
      <c r="T245" s="289"/>
      <c r="U245" s="201"/>
      <c r="V245" s="296"/>
      <c r="AB245" s="228"/>
    </row>
    <row r="246" spans="1:28" s="227" customFormat="1" ht="20" customHeight="1">
      <c r="A246" s="289"/>
      <c r="B246" s="182"/>
      <c r="C246" s="186"/>
      <c r="D246" s="230"/>
      <c r="E246" s="182"/>
      <c r="F246" s="182"/>
      <c r="G246" s="182"/>
      <c r="H246" s="293"/>
      <c r="I246" s="294"/>
      <c r="J246" s="294"/>
      <c r="K246" s="224"/>
      <c r="L246" s="224"/>
      <c r="M246" s="224"/>
      <c r="N246" s="224"/>
      <c r="O246" s="224"/>
      <c r="P246" s="295"/>
      <c r="Q246" s="225"/>
      <c r="R246" s="182"/>
      <c r="S246" s="289"/>
      <c r="T246" s="289"/>
      <c r="U246" s="201"/>
      <c r="V246" s="296"/>
      <c r="AB246" s="228"/>
    </row>
    <row r="247" spans="1:28" s="227" customFormat="1" ht="20" customHeight="1">
      <c r="A247" s="289"/>
      <c r="B247" s="182"/>
      <c r="C247" s="186"/>
      <c r="D247" s="230"/>
      <c r="E247" s="182"/>
      <c r="F247" s="182"/>
      <c r="G247" s="182"/>
      <c r="H247" s="293"/>
      <c r="I247" s="294"/>
      <c r="J247" s="294"/>
      <c r="K247" s="224"/>
      <c r="L247" s="224"/>
      <c r="M247" s="224"/>
      <c r="N247" s="224"/>
      <c r="O247" s="224"/>
      <c r="P247" s="295"/>
      <c r="Q247" s="225"/>
      <c r="R247" s="182"/>
      <c r="S247" s="289"/>
      <c r="T247" s="289"/>
      <c r="U247" s="201"/>
      <c r="V247" s="296"/>
      <c r="AB247" s="228"/>
    </row>
    <row r="248" spans="1:28" s="227" customFormat="1" ht="20" customHeight="1">
      <c r="A248" s="289"/>
      <c r="B248" s="182"/>
      <c r="C248" s="186"/>
      <c r="D248" s="230"/>
      <c r="E248" s="182"/>
      <c r="F248" s="182"/>
      <c r="G248" s="182"/>
      <c r="H248" s="293"/>
      <c r="I248" s="294"/>
      <c r="J248" s="294"/>
      <c r="K248" s="224"/>
      <c r="L248" s="224"/>
      <c r="M248" s="224"/>
      <c r="N248" s="224"/>
      <c r="O248" s="224"/>
      <c r="P248" s="295"/>
      <c r="Q248" s="225"/>
      <c r="R248" s="182"/>
      <c r="S248" s="289"/>
      <c r="T248" s="289"/>
      <c r="U248" s="201"/>
      <c r="V248" s="296"/>
      <c r="AB248" s="228"/>
    </row>
    <row r="249" spans="1:28" s="227" customFormat="1" ht="20" customHeight="1">
      <c r="A249" s="289"/>
      <c r="B249" s="182"/>
      <c r="C249" s="186"/>
      <c r="D249" s="230"/>
      <c r="E249" s="182"/>
      <c r="F249" s="182"/>
      <c r="G249" s="182"/>
      <c r="H249" s="293"/>
      <c r="I249" s="294"/>
      <c r="J249" s="294"/>
      <c r="K249" s="224"/>
      <c r="L249" s="224"/>
      <c r="M249" s="224"/>
      <c r="N249" s="224"/>
      <c r="O249" s="224"/>
      <c r="P249" s="295"/>
      <c r="Q249" s="225"/>
      <c r="R249" s="182"/>
      <c r="S249" s="289"/>
      <c r="T249" s="289"/>
      <c r="U249" s="201"/>
      <c r="V249" s="296"/>
      <c r="AB249" s="228"/>
    </row>
    <row r="250" spans="1:28" s="227" customFormat="1" ht="20" customHeight="1">
      <c r="A250" s="289"/>
      <c r="B250" s="182"/>
      <c r="C250" s="186"/>
      <c r="D250" s="230"/>
      <c r="E250" s="182"/>
      <c r="F250" s="182"/>
      <c r="G250" s="182"/>
      <c r="H250" s="293"/>
      <c r="I250" s="294"/>
      <c r="J250" s="294"/>
      <c r="K250" s="224"/>
      <c r="L250" s="224"/>
      <c r="M250" s="224"/>
      <c r="N250" s="224"/>
      <c r="O250" s="224"/>
      <c r="P250" s="295"/>
      <c r="Q250" s="225"/>
      <c r="R250" s="182"/>
      <c r="S250" s="289"/>
      <c r="T250" s="289"/>
      <c r="U250" s="201"/>
      <c r="V250" s="296"/>
      <c r="AB250" s="228"/>
    </row>
    <row r="251" spans="1:28" s="227" customFormat="1" ht="20" customHeight="1">
      <c r="A251" s="289"/>
      <c r="B251" s="182"/>
      <c r="C251" s="186"/>
      <c r="D251" s="230"/>
      <c r="E251" s="182"/>
      <c r="F251" s="182"/>
      <c r="G251" s="182"/>
      <c r="H251" s="293"/>
      <c r="I251" s="294"/>
      <c r="J251" s="294"/>
      <c r="K251" s="224"/>
      <c r="L251" s="224"/>
      <c r="M251" s="224"/>
      <c r="N251" s="224"/>
      <c r="O251" s="224"/>
      <c r="P251" s="295"/>
      <c r="Q251" s="225"/>
      <c r="R251" s="182"/>
      <c r="S251" s="289"/>
      <c r="T251" s="289"/>
      <c r="U251" s="201"/>
      <c r="V251" s="296"/>
      <c r="AB251" s="228"/>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ref="S252:S258" ca="1" si="12">IF(B252="","",IF(ISERROR(MATCH($E252,CL,0)),"Unknown",INDIRECT("'C'!$A$"&amp;MATCH($E252,CL,0)+1)))</f>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ref="X252:X258" ca="1" si="13">IF(AND(C252="Smelter not listed",OR(LEN(D252)=0,LEN(E252)=0)),1,0)</f>
        <v>0</v>
      </c>
      <c r="AB252" s="228" t="str">
        <f t="shared" ref="AB252:AB258" si="14">B252&amp;C252</f>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1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13"/>
        <v>0</v>
      </c>
      <c r="AB253" s="228" t="str">
        <f t="shared" si="1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1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13"/>
        <v>0</v>
      </c>
      <c r="AB254" s="228" t="str">
        <f t="shared" si="1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1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13"/>
        <v>0</v>
      </c>
      <c r="AB255" s="228" t="str">
        <f t="shared" si="1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1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13"/>
        <v>0</v>
      </c>
      <c r="AB256" s="228" t="str">
        <f t="shared" si="1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1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13"/>
        <v>0</v>
      </c>
      <c r="AB257" s="228" t="str">
        <f t="shared" si="1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1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13"/>
        <v>0</v>
      </c>
      <c r="AB258" s="228" t="str">
        <f t="shared" si="1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 ca="1" si="15">IF(B259="","",IF(ISERROR(MATCH($E259,CL,0)),"Unknown",INDIRECT("'C'!$A$"&amp;MATCH($E259,CL,0)+1)))</f>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ref="X259" ca="1" si="16">IF(AND(C259="Smelter not listed",OR(LEN(D259)=0,LEN(E259)=0)),1,0)</f>
        <v>0</v>
      </c>
      <c r="AB259" s="228" t="str">
        <f t="shared" ref="AB259" si="17">B259&amp;C259</f>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S291" ca="1" si="18">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X291" ca="1" si="19">IF(AND(C260="Smelter not listed",OR(LEN(D260)=0,LEN(E260)=0)),1,0)</f>
        <v>0</v>
      </c>
      <c r="AB260" s="228" t="str">
        <f t="shared" ref="AB260:AB291" si="20">B260&amp;C260</f>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1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19"/>
        <v>0</v>
      </c>
      <c r="AB261" s="228" t="str">
        <f t="shared" si="20"/>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1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19"/>
        <v>0</v>
      </c>
      <c r="AB262" s="228" t="str">
        <f t="shared" si="20"/>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1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19"/>
        <v>0</v>
      </c>
      <c r="AB263" s="228" t="str">
        <f t="shared" si="2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1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19"/>
        <v>0</v>
      </c>
      <c r="AB264" s="228" t="str">
        <f t="shared" si="2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1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19"/>
        <v>0</v>
      </c>
      <c r="AB265" s="228" t="str">
        <f t="shared" si="2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1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19"/>
        <v>0</v>
      </c>
      <c r="AB266" s="228" t="str">
        <f t="shared" si="2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1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19"/>
        <v>0</v>
      </c>
      <c r="AB267" s="228" t="str">
        <f t="shared" si="2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1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19"/>
        <v>0</v>
      </c>
      <c r="AB268" s="228" t="str">
        <f t="shared" si="2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1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19"/>
        <v>0</v>
      </c>
      <c r="AB269" s="228" t="str">
        <f t="shared" si="2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1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19"/>
        <v>0</v>
      </c>
      <c r="AB270" s="228" t="str">
        <f t="shared" si="2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1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19"/>
        <v>0</v>
      </c>
      <c r="AB271" s="228" t="str">
        <f t="shared" si="2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1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19"/>
        <v>0</v>
      </c>
      <c r="AB272" s="228" t="str">
        <f t="shared" si="2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1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19"/>
        <v>0</v>
      </c>
      <c r="AB273" s="228" t="str">
        <f t="shared" si="2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1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19"/>
        <v>0</v>
      </c>
      <c r="AB274" s="228" t="str">
        <f t="shared" si="2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1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19"/>
        <v>0</v>
      </c>
      <c r="AB275" s="228" t="str">
        <f t="shared" si="2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1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19"/>
        <v>0</v>
      </c>
      <c r="AB276" s="228" t="str">
        <f t="shared" si="2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1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19"/>
        <v>0</v>
      </c>
      <c r="AB277" s="228" t="str">
        <f t="shared" si="2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1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19"/>
        <v>0</v>
      </c>
      <c r="AB278" s="228" t="str">
        <f t="shared" si="2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1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19"/>
        <v>0</v>
      </c>
      <c r="AB279" s="228" t="str">
        <f t="shared" si="2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1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19"/>
        <v>0</v>
      </c>
      <c r="AB280" s="228" t="str">
        <f t="shared" si="2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1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19"/>
        <v>0</v>
      </c>
      <c r="AB281" s="228" t="str">
        <f t="shared" si="2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1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19"/>
        <v>0</v>
      </c>
      <c r="AB282" s="228" t="str">
        <f t="shared" si="2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1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19"/>
        <v>0</v>
      </c>
      <c r="AB283" s="228" t="str">
        <f t="shared" si="2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1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19"/>
        <v>0</v>
      </c>
      <c r="AB284" s="228" t="str">
        <f t="shared" si="2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1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19"/>
        <v>0</v>
      </c>
      <c r="AB285" s="228" t="str">
        <f t="shared" si="2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1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19"/>
        <v>0</v>
      </c>
      <c r="AB286" s="228" t="str">
        <f t="shared" si="2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1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19"/>
        <v>0</v>
      </c>
      <c r="AB287" s="228" t="str">
        <f t="shared" si="2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1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19"/>
        <v>0</v>
      </c>
      <c r="AB288" s="228" t="str">
        <f t="shared" si="2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1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19"/>
        <v>0</v>
      </c>
      <c r="AB289" s="228" t="str">
        <f t="shared" si="2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1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19"/>
        <v>0</v>
      </c>
      <c r="AB290" s="228" t="str">
        <f t="shared" si="2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1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19"/>
        <v>0</v>
      </c>
      <c r="AB291" s="228" t="str">
        <f t="shared" si="2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ref="S292:S322" ca="1" si="21">IF(B292="","",IF(ISERROR(MATCH($E292,CL,0)),"Unknown",INDIRECT("'C'!$A$"&amp;MATCH($E292,CL,0)+1)))</f>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ref="X292:X322" ca="1" si="22">IF(AND(C292="Smelter not listed",OR(LEN(D292)=0,LEN(E292)=0)),1,0)</f>
        <v>0</v>
      </c>
      <c r="AB292" s="228" t="str">
        <f t="shared" ref="AB292:AB322" si="23">B292&amp;C292</f>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2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22"/>
        <v>0</v>
      </c>
      <c r="AB293" s="228" t="str">
        <f t="shared" si="23"/>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2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22"/>
        <v>0</v>
      </c>
      <c r="AB294" s="228" t="str">
        <f t="shared" si="23"/>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2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22"/>
        <v>0</v>
      </c>
      <c r="AB295" s="228" t="str">
        <f t="shared" si="2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2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22"/>
        <v>0</v>
      </c>
      <c r="AB296" s="228" t="str">
        <f t="shared" si="2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2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22"/>
        <v>0</v>
      </c>
      <c r="AB297" s="228" t="str">
        <f t="shared" si="2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2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22"/>
        <v>0</v>
      </c>
      <c r="AB298" s="228" t="str">
        <f t="shared" si="2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2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22"/>
        <v>0</v>
      </c>
      <c r="AB299" s="228" t="str">
        <f t="shared" si="2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2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22"/>
        <v>0</v>
      </c>
      <c r="AB300" s="228" t="str">
        <f t="shared" si="2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2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22"/>
        <v>0</v>
      </c>
      <c r="AB301" s="228" t="str">
        <f t="shared" si="2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2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22"/>
        <v>0</v>
      </c>
      <c r="AB302" s="228" t="str">
        <f t="shared" si="2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2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22"/>
        <v>0</v>
      </c>
      <c r="AB303" s="228" t="str">
        <f t="shared" si="2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2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22"/>
        <v>0</v>
      </c>
      <c r="AB304" s="228" t="str">
        <f t="shared" si="2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2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22"/>
        <v>0</v>
      </c>
      <c r="AB305" s="228" t="str">
        <f t="shared" si="2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2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22"/>
        <v>0</v>
      </c>
      <c r="AB306" s="228" t="str">
        <f t="shared" si="2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2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22"/>
        <v>0</v>
      </c>
      <c r="AB307" s="228" t="str">
        <f t="shared" si="2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2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22"/>
        <v>0</v>
      </c>
      <c r="AB308" s="228" t="str">
        <f t="shared" si="2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2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22"/>
        <v>0</v>
      </c>
      <c r="AB309" s="228" t="str">
        <f t="shared" si="2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2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22"/>
        <v>0</v>
      </c>
      <c r="AB310" s="228" t="str">
        <f t="shared" si="2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2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22"/>
        <v>0</v>
      </c>
      <c r="AB311" s="228" t="str">
        <f t="shared" si="2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2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22"/>
        <v>0</v>
      </c>
      <c r="AB312" s="228" t="str">
        <f t="shared" si="2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2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22"/>
        <v>0</v>
      </c>
      <c r="AB313" s="228" t="str">
        <f t="shared" si="2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2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22"/>
        <v>0</v>
      </c>
      <c r="AB314" s="228" t="str">
        <f t="shared" si="2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2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22"/>
        <v>0</v>
      </c>
      <c r="AB315" s="228" t="str">
        <f t="shared" si="2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2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22"/>
        <v>0</v>
      </c>
      <c r="AB316" s="228" t="str">
        <f t="shared" si="2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2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22"/>
        <v>0</v>
      </c>
      <c r="AB317" s="228" t="str">
        <f t="shared" si="2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2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22"/>
        <v>0</v>
      </c>
      <c r="AB318" s="228" t="str">
        <f t="shared" si="2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2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22"/>
        <v>0</v>
      </c>
      <c r="AB319" s="228" t="str">
        <f t="shared" si="2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2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22"/>
        <v>0</v>
      </c>
      <c r="AB320" s="228" t="str">
        <f t="shared" si="2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2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22"/>
        <v>0</v>
      </c>
      <c r="AB321" s="228" t="str">
        <f t="shared" si="2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2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22"/>
        <v>0</v>
      </c>
      <c r="AB322" s="228" t="str">
        <f t="shared" si="2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 ca="1" si="24">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 ca="1" si="25">IF(AND(C323="Smelter not listed",OR(LEN(D323)=0,LEN(E323)=0)),1,0)</f>
        <v>0</v>
      </c>
      <c r="AB323" s="228" t="str">
        <f t="shared" ref="AB323" si="26">B323&amp;C323</f>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S355" ca="1" si="27">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X355" ca="1" si="28">IF(AND(C324="Smelter not listed",OR(LEN(D324)=0,LEN(E324)=0)),1,0)</f>
        <v>0</v>
      </c>
      <c r="AB324" s="228" t="str">
        <f t="shared" ref="AB324:AB355" si="29">B324&amp;C324</f>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2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28"/>
        <v>0</v>
      </c>
      <c r="AB325" s="228" t="str">
        <f t="shared" si="29"/>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2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28"/>
        <v>0</v>
      </c>
      <c r="AB326" s="228" t="str">
        <f t="shared" si="29"/>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2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28"/>
        <v>0</v>
      </c>
      <c r="AB327" s="228" t="str">
        <f t="shared" si="2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2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28"/>
        <v>0</v>
      </c>
      <c r="AB328" s="228" t="str">
        <f t="shared" si="2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2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28"/>
        <v>0</v>
      </c>
      <c r="AB329" s="228" t="str">
        <f t="shared" si="2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2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28"/>
        <v>0</v>
      </c>
      <c r="AB330" s="228" t="str">
        <f t="shared" si="2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2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28"/>
        <v>0</v>
      </c>
      <c r="AB331" s="228" t="str">
        <f t="shared" si="2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2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28"/>
        <v>0</v>
      </c>
      <c r="AB332" s="228" t="str">
        <f t="shared" si="2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2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28"/>
        <v>0</v>
      </c>
      <c r="AB333" s="228" t="str">
        <f t="shared" si="2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2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28"/>
        <v>0</v>
      </c>
      <c r="AB334" s="228" t="str">
        <f t="shared" si="2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2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28"/>
        <v>0</v>
      </c>
      <c r="AB335" s="228" t="str">
        <f t="shared" si="2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2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28"/>
        <v>0</v>
      </c>
      <c r="AB336" s="228" t="str">
        <f t="shared" si="2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2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28"/>
        <v>0</v>
      </c>
      <c r="AB337" s="228" t="str">
        <f t="shared" si="2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2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28"/>
        <v>0</v>
      </c>
      <c r="AB338" s="228" t="str">
        <f t="shared" si="2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2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28"/>
        <v>0</v>
      </c>
      <c r="AB339" s="228" t="str">
        <f t="shared" si="2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2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28"/>
        <v>0</v>
      </c>
      <c r="AB340" s="228" t="str">
        <f t="shared" si="2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2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28"/>
        <v>0</v>
      </c>
      <c r="AB341" s="228" t="str">
        <f t="shared" si="2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2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28"/>
        <v>0</v>
      </c>
      <c r="AB342" s="228" t="str">
        <f t="shared" si="2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2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28"/>
        <v>0</v>
      </c>
      <c r="AB343" s="228" t="str">
        <f t="shared" si="2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2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28"/>
        <v>0</v>
      </c>
      <c r="AB344" s="228" t="str">
        <f t="shared" si="2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2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28"/>
        <v>0</v>
      </c>
      <c r="AB345" s="228" t="str">
        <f t="shared" si="2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2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28"/>
        <v>0</v>
      </c>
      <c r="AB346" s="228" t="str">
        <f t="shared" si="2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2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28"/>
        <v>0</v>
      </c>
      <c r="AB347" s="228" t="str">
        <f t="shared" si="2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2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28"/>
        <v>0</v>
      </c>
      <c r="AB348" s="228" t="str">
        <f t="shared" si="2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2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28"/>
        <v>0</v>
      </c>
      <c r="AB349" s="228" t="str">
        <f t="shared" si="2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2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28"/>
        <v>0</v>
      </c>
      <c r="AB350" s="228" t="str">
        <f t="shared" si="2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2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28"/>
        <v>0</v>
      </c>
      <c r="AB351" s="228" t="str">
        <f t="shared" si="2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2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28"/>
        <v>0</v>
      </c>
      <c r="AB352" s="228" t="str">
        <f t="shared" si="2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2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28"/>
        <v>0</v>
      </c>
      <c r="AB353" s="228" t="str">
        <f t="shared" si="2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2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28"/>
        <v>0</v>
      </c>
      <c r="AB354" s="228" t="str">
        <f t="shared" si="2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2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28"/>
        <v>0</v>
      </c>
      <c r="AB355" s="228" t="str">
        <f t="shared" si="2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ref="S356:S386" ca="1" si="30">IF(B356="","",IF(ISERROR(MATCH($E356,CL,0)),"Unknown",INDIRECT("'C'!$A$"&amp;MATCH($E356,CL,0)+1)))</f>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ref="X356:X386" ca="1" si="31">IF(AND(C356="Smelter not listed",OR(LEN(D356)=0,LEN(E356)=0)),1,0)</f>
        <v>0</v>
      </c>
      <c r="AB356" s="228" t="str">
        <f t="shared" ref="AB356:AB386" si="32">B356&amp;C356</f>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3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31"/>
        <v>0</v>
      </c>
      <c r="AB357" s="228" t="str">
        <f t="shared" si="32"/>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3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31"/>
        <v>0</v>
      </c>
      <c r="AB358" s="228" t="str">
        <f t="shared" si="32"/>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3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31"/>
        <v>0</v>
      </c>
      <c r="AB359" s="228" t="str">
        <f t="shared" si="3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3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31"/>
        <v>0</v>
      </c>
      <c r="AB360" s="228" t="str">
        <f t="shared" si="3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3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31"/>
        <v>0</v>
      </c>
      <c r="AB361" s="228" t="str">
        <f t="shared" si="3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3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31"/>
        <v>0</v>
      </c>
      <c r="AB362" s="228" t="str">
        <f t="shared" si="3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3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31"/>
        <v>0</v>
      </c>
      <c r="AB363" s="228" t="str">
        <f t="shared" si="3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3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31"/>
        <v>0</v>
      </c>
      <c r="AB364" s="228" t="str">
        <f t="shared" si="3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3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31"/>
        <v>0</v>
      </c>
      <c r="AB365" s="228" t="str">
        <f t="shared" si="3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3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31"/>
        <v>0</v>
      </c>
      <c r="AB366" s="228" t="str">
        <f t="shared" si="3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3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31"/>
        <v>0</v>
      </c>
      <c r="AB367" s="228" t="str">
        <f t="shared" si="3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3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31"/>
        <v>0</v>
      </c>
      <c r="AB368" s="228" t="str">
        <f t="shared" si="3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3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31"/>
        <v>0</v>
      </c>
      <c r="AB369" s="228" t="str">
        <f t="shared" si="3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3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31"/>
        <v>0</v>
      </c>
      <c r="AB370" s="228" t="str">
        <f t="shared" si="3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3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31"/>
        <v>0</v>
      </c>
      <c r="AB371" s="228" t="str">
        <f t="shared" si="3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3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31"/>
        <v>0</v>
      </c>
      <c r="AB372" s="228" t="str">
        <f t="shared" si="3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3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31"/>
        <v>0</v>
      </c>
      <c r="AB373" s="228" t="str">
        <f t="shared" si="3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3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31"/>
        <v>0</v>
      </c>
      <c r="AB374" s="228" t="str">
        <f t="shared" si="3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3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31"/>
        <v>0</v>
      </c>
      <c r="AB375" s="228" t="str">
        <f t="shared" si="3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3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31"/>
        <v>0</v>
      </c>
      <c r="AB376" s="228" t="str">
        <f t="shared" si="3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3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31"/>
        <v>0</v>
      </c>
      <c r="AB377" s="228" t="str">
        <f t="shared" si="3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3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31"/>
        <v>0</v>
      </c>
      <c r="AB378" s="228" t="str">
        <f t="shared" si="3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3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31"/>
        <v>0</v>
      </c>
      <c r="AB379" s="228" t="str">
        <f t="shared" si="3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3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31"/>
        <v>0</v>
      </c>
      <c r="AB380" s="228" t="str">
        <f t="shared" si="3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3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31"/>
        <v>0</v>
      </c>
      <c r="AB381" s="228" t="str">
        <f t="shared" si="3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3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31"/>
        <v>0</v>
      </c>
      <c r="AB382" s="228" t="str">
        <f t="shared" si="3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3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31"/>
        <v>0</v>
      </c>
      <c r="AB383" s="228" t="str">
        <f t="shared" si="3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3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31"/>
        <v>0</v>
      </c>
      <c r="AB384" s="228" t="str">
        <f t="shared" si="3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3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31"/>
        <v>0</v>
      </c>
      <c r="AB385" s="228" t="str">
        <f t="shared" si="3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3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31"/>
        <v>0</v>
      </c>
      <c r="AB386" s="228" t="str">
        <f t="shared" si="3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 ca="1" si="33">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 ca="1" si="34">IF(AND(C387="Smelter not listed",OR(LEN(D387)=0,LEN(E387)=0)),1,0)</f>
        <v>0</v>
      </c>
      <c r="AB387" s="228" t="str">
        <f t="shared" ref="AB387" si="35">B387&amp;C387</f>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S419" ca="1" si="36">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X419" ca="1" si="37">IF(AND(C388="Smelter not listed",OR(LEN(D388)=0,LEN(E388)=0)),1,0)</f>
        <v>0</v>
      </c>
      <c r="AB388" s="228" t="str">
        <f t="shared" ref="AB388:AB419" si="38">B388&amp;C388</f>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3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37"/>
        <v>0</v>
      </c>
      <c r="AB389" s="228" t="str">
        <f t="shared" si="38"/>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3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37"/>
        <v>0</v>
      </c>
      <c r="AB390" s="228" t="str">
        <f t="shared" si="38"/>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3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37"/>
        <v>0</v>
      </c>
      <c r="AB391" s="228" t="str">
        <f t="shared" si="3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3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37"/>
        <v>0</v>
      </c>
      <c r="AB392" s="228" t="str">
        <f t="shared" si="3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3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37"/>
        <v>0</v>
      </c>
      <c r="AB393" s="228" t="str">
        <f t="shared" si="3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3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37"/>
        <v>0</v>
      </c>
      <c r="AB394" s="228" t="str">
        <f t="shared" si="3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3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37"/>
        <v>0</v>
      </c>
      <c r="AB395" s="228" t="str">
        <f t="shared" si="3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3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37"/>
        <v>0</v>
      </c>
      <c r="AB396" s="228" t="str">
        <f t="shared" si="3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3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37"/>
        <v>0</v>
      </c>
      <c r="AB397" s="228" t="str">
        <f t="shared" si="3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3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37"/>
        <v>0</v>
      </c>
      <c r="AB398" s="228" t="str">
        <f t="shared" si="3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3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37"/>
        <v>0</v>
      </c>
      <c r="AB399" s="228" t="str">
        <f t="shared" si="3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3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37"/>
        <v>0</v>
      </c>
      <c r="AB400" s="228" t="str">
        <f t="shared" si="3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3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37"/>
        <v>0</v>
      </c>
      <c r="AB401" s="228" t="str">
        <f t="shared" si="3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3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37"/>
        <v>0</v>
      </c>
      <c r="AB402" s="228" t="str">
        <f t="shared" si="3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3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37"/>
        <v>0</v>
      </c>
      <c r="AB403" s="228" t="str">
        <f t="shared" si="3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3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37"/>
        <v>0</v>
      </c>
      <c r="AB404" s="228" t="str">
        <f t="shared" si="3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3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37"/>
        <v>0</v>
      </c>
      <c r="AB405" s="228" t="str">
        <f t="shared" si="3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3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37"/>
        <v>0</v>
      </c>
      <c r="AB406" s="228" t="str">
        <f t="shared" si="3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3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37"/>
        <v>0</v>
      </c>
      <c r="AB407" s="228" t="str">
        <f t="shared" si="3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3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37"/>
        <v>0</v>
      </c>
      <c r="AB408" s="228" t="str">
        <f t="shared" si="3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3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37"/>
        <v>0</v>
      </c>
      <c r="AB409" s="228" t="str">
        <f t="shared" si="3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3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37"/>
        <v>0</v>
      </c>
      <c r="AB410" s="228" t="str">
        <f t="shared" si="3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3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37"/>
        <v>0</v>
      </c>
      <c r="AB411" s="228" t="str">
        <f t="shared" si="3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3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37"/>
        <v>0</v>
      </c>
      <c r="AB412" s="228" t="str">
        <f t="shared" si="3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3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37"/>
        <v>0</v>
      </c>
      <c r="AB413" s="228" t="str">
        <f t="shared" si="3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3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37"/>
        <v>0</v>
      </c>
      <c r="AB414" s="228" t="str">
        <f t="shared" si="3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3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37"/>
        <v>0</v>
      </c>
      <c r="AB415" s="228" t="str">
        <f t="shared" si="3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3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37"/>
        <v>0</v>
      </c>
      <c r="AB416" s="228" t="str">
        <f t="shared" si="3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3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37"/>
        <v>0</v>
      </c>
      <c r="AB417" s="228" t="str">
        <f t="shared" si="3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3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37"/>
        <v>0</v>
      </c>
      <c r="AB418" s="228" t="str">
        <f t="shared" si="3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3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37"/>
        <v>0</v>
      </c>
      <c r="AB419" s="228" t="str">
        <f t="shared" si="3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ref="S420:S450" ca="1" si="39">IF(B420="","",IF(ISERROR(MATCH($E420,CL,0)),"Unknown",INDIRECT("'C'!$A$"&amp;MATCH($E420,CL,0)+1)))</f>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ref="X420:X450" ca="1" si="40">IF(AND(C420="Smelter not listed",OR(LEN(D420)=0,LEN(E420)=0)),1,0)</f>
        <v>0</v>
      </c>
      <c r="AB420" s="228" t="str">
        <f t="shared" ref="AB420:AB450" si="41">B420&amp;C420</f>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3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40"/>
        <v>0</v>
      </c>
      <c r="AB421" s="228" t="str">
        <f t="shared" si="41"/>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3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40"/>
        <v>0</v>
      </c>
      <c r="AB422" s="228" t="str">
        <f t="shared" si="41"/>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3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40"/>
        <v>0</v>
      </c>
      <c r="AB423" s="228" t="str">
        <f t="shared" si="4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3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40"/>
        <v>0</v>
      </c>
      <c r="AB424" s="228" t="str">
        <f t="shared" si="4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3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40"/>
        <v>0</v>
      </c>
      <c r="AB425" s="228" t="str">
        <f t="shared" si="4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3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40"/>
        <v>0</v>
      </c>
      <c r="AB426" s="228" t="str">
        <f t="shared" si="4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3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40"/>
        <v>0</v>
      </c>
      <c r="AB427" s="228" t="str">
        <f t="shared" si="4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3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40"/>
        <v>0</v>
      </c>
      <c r="AB428" s="228" t="str">
        <f t="shared" si="4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3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40"/>
        <v>0</v>
      </c>
      <c r="AB429" s="228" t="str">
        <f t="shared" si="4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3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40"/>
        <v>0</v>
      </c>
      <c r="AB430" s="228" t="str">
        <f t="shared" si="4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3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40"/>
        <v>0</v>
      </c>
      <c r="AB431" s="228" t="str">
        <f t="shared" si="4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3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40"/>
        <v>0</v>
      </c>
      <c r="AB432" s="228" t="str">
        <f t="shared" si="4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3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40"/>
        <v>0</v>
      </c>
      <c r="AB433" s="228" t="str">
        <f t="shared" si="4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3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40"/>
        <v>0</v>
      </c>
      <c r="AB434" s="228" t="str">
        <f t="shared" si="4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3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40"/>
        <v>0</v>
      </c>
      <c r="AB435" s="228" t="str">
        <f t="shared" si="4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3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40"/>
        <v>0</v>
      </c>
      <c r="AB436" s="228" t="str">
        <f t="shared" si="4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3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40"/>
        <v>0</v>
      </c>
      <c r="AB437" s="228" t="str">
        <f t="shared" si="4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3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40"/>
        <v>0</v>
      </c>
      <c r="AB438" s="228" t="str">
        <f t="shared" si="4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3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40"/>
        <v>0</v>
      </c>
      <c r="AB439" s="228" t="str">
        <f t="shared" si="4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3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40"/>
        <v>0</v>
      </c>
      <c r="AB440" s="228" t="str">
        <f t="shared" si="4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3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40"/>
        <v>0</v>
      </c>
      <c r="AB441" s="228" t="str">
        <f t="shared" si="4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3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40"/>
        <v>0</v>
      </c>
      <c r="AB442" s="228" t="str">
        <f t="shared" si="4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3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40"/>
        <v>0</v>
      </c>
      <c r="AB443" s="228" t="str">
        <f t="shared" si="4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3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40"/>
        <v>0</v>
      </c>
      <c r="AB444" s="228" t="str">
        <f t="shared" si="4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3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40"/>
        <v>0</v>
      </c>
      <c r="AB445" s="228" t="str">
        <f t="shared" si="4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3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40"/>
        <v>0</v>
      </c>
      <c r="AB446" s="228" t="str">
        <f t="shared" si="4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3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40"/>
        <v>0</v>
      </c>
      <c r="AB447" s="228" t="str">
        <f t="shared" si="4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3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40"/>
        <v>0</v>
      </c>
      <c r="AB448" s="228" t="str">
        <f t="shared" si="4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3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40"/>
        <v>0</v>
      </c>
      <c r="AB449" s="228" t="str">
        <f t="shared" si="4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3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40"/>
        <v>0</v>
      </c>
      <c r="AB450" s="228" t="str">
        <f t="shared" si="4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 ca="1" si="42">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 ca="1" si="43">IF(AND(C451="Smelter not listed",OR(LEN(D451)=0,LEN(E451)=0)),1,0)</f>
        <v>0</v>
      </c>
      <c r="AB451" s="228" t="str">
        <f t="shared" ref="AB451" si="44">B451&amp;C451</f>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S483" ca="1" si="45">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X483" ca="1" si="46">IF(AND(C452="Smelter not listed",OR(LEN(D452)=0,LEN(E452)=0)),1,0)</f>
        <v>0</v>
      </c>
      <c r="AB452" s="228" t="str">
        <f t="shared" ref="AB452:AB483" si="47">B452&amp;C452</f>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4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46"/>
        <v>0</v>
      </c>
      <c r="AB453" s="228" t="str">
        <f t="shared" si="47"/>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4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46"/>
        <v>0</v>
      </c>
      <c r="AB454" s="228" t="str">
        <f t="shared" si="47"/>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4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46"/>
        <v>0</v>
      </c>
      <c r="AB455" s="228" t="str">
        <f t="shared" si="4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4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46"/>
        <v>0</v>
      </c>
      <c r="AB456" s="228" t="str">
        <f t="shared" si="4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4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46"/>
        <v>0</v>
      </c>
      <c r="AB457" s="228" t="str">
        <f t="shared" si="4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4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46"/>
        <v>0</v>
      </c>
      <c r="AB458" s="228" t="str">
        <f t="shared" si="4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4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46"/>
        <v>0</v>
      </c>
      <c r="AB459" s="228" t="str">
        <f t="shared" si="4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4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46"/>
        <v>0</v>
      </c>
      <c r="AB460" s="228" t="str">
        <f t="shared" si="4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4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46"/>
        <v>0</v>
      </c>
      <c r="AB461" s="228" t="str">
        <f t="shared" si="4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4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46"/>
        <v>0</v>
      </c>
      <c r="AB462" s="228" t="str">
        <f t="shared" si="4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4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46"/>
        <v>0</v>
      </c>
      <c r="AB463" s="228" t="str">
        <f t="shared" si="4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4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46"/>
        <v>0</v>
      </c>
      <c r="AB464" s="228" t="str">
        <f t="shared" si="4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4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46"/>
        <v>0</v>
      </c>
      <c r="AB465" s="228" t="str">
        <f t="shared" si="4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4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46"/>
        <v>0</v>
      </c>
      <c r="AB466" s="228" t="str">
        <f t="shared" si="4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4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46"/>
        <v>0</v>
      </c>
      <c r="AB467" s="228" t="str">
        <f t="shared" si="4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4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46"/>
        <v>0</v>
      </c>
      <c r="AB468" s="228" t="str">
        <f t="shared" si="4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4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46"/>
        <v>0</v>
      </c>
      <c r="AB469" s="228" t="str">
        <f t="shared" si="4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4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46"/>
        <v>0</v>
      </c>
      <c r="AB470" s="228" t="str">
        <f t="shared" si="4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4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46"/>
        <v>0</v>
      </c>
      <c r="AB471" s="228" t="str">
        <f t="shared" si="4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4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46"/>
        <v>0</v>
      </c>
      <c r="AB472" s="228" t="str">
        <f t="shared" si="4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4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46"/>
        <v>0</v>
      </c>
      <c r="AB473" s="228" t="str">
        <f t="shared" si="4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4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46"/>
        <v>0</v>
      </c>
      <c r="AB474" s="228" t="str">
        <f t="shared" si="4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4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46"/>
        <v>0</v>
      </c>
      <c r="AB475" s="228" t="str">
        <f t="shared" si="4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4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46"/>
        <v>0</v>
      </c>
      <c r="AB476" s="228" t="str">
        <f t="shared" si="4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4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46"/>
        <v>0</v>
      </c>
      <c r="AB477" s="228" t="str">
        <f t="shared" si="4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4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46"/>
        <v>0</v>
      </c>
      <c r="AB478" s="228" t="str">
        <f t="shared" si="4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4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46"/>
        <v>0</v>
      </c>
      <c r="AB479" s="228" t="str">
        <f t="shared" si="4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4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46"/>
        <v>0</v>
      </c>
      <c r="AB480" s="228" t="str">
        <f t="shared" si="4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4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46"/>
        <v>0</v>
      </c>
      <c r="AB481" s="228" t="str">
        <f t="shared" si="4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4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46"/>
        <v>0</v>
      </c>
      <c r="AB482" s="228" t="str">
        <f t="shared" si="4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4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46"/>
        <v>0</v>
      </c>
      <c r="AB483" s="228" t="str">
        <f t="shared" si="4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ref="S484:S514" ca="1" si="48">IF(B484="","",IF(ISERROR(MATCH($E484,CL,0)),"Unknown",INDIRECT("'C'!$A$"&amp;MATCH($E484,CL,0)+1)))</f>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ref="X484:X514" ca="1" si="49">IF(AND(C484="Smelter not listed",OR(LEN(D484)=0,LEN(E484)=0)),1,0)</f>
        <v>0</v>
      </c>
      <c r="AB484" s="228" t="str">
        <f t="shared" ref="AB484:AB514" si="50">B484&amp;C484</f>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4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49"/>
        <v>0</v>
      </c>
      <c r="AB485" s="228" t="str">
        <f t="shared" si="50"/>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4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49"/>
        <v>0</v>
      </c>
      <c r="AB486" s="228" t="str">
        <f t="shared" si="50"/>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4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49"/>
        <v>0</v>
      </c>
      <c r="AB487" s="228" t="str">
        <f t="shared" si="5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4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49"/>
        <v>0</v>
      </c>
      <c r="AB488" s="228" t="str">
        <f t="shared" si="5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4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49"/>
        <v>0</v>
      </c>
      <c r="AB489" s="228" t="str">
        <f t="shared" si="5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4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49"/>
        <v>0</v>
      </c>
      <c r="AB490" s="228" t="str">
        <f t="shared" si="5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4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49"/>
        <v>0</v>
      </c>
      <c r="AB491" s="228" t="str">
        <f t="shared" si="5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4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49"/>
        <v>0</v>
      </c>
      <c r="AB492" s="228" t="str">
        <f t="shared" si="5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4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49"/>
        <v>0</v>
      </c>
      <c r="AB493" s="228" t="str">
        <f t="shared" si="5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4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49"/>
        <v>0</v>
      </c>
      <c r="AB494" s="228" t="str">
        <f t="shared" si="5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4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49"/>
        <v>0</v>
      </c>
      <c r="AB495" s="228" t="str">
        <f t="shared" si="5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4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49"/>
        <v>0</v>
      </c>
      <c r="AB496" s="228" t="str">
        <f t="shared" si="5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4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49"/>
        <v>0</v>
      </c>
      <c r="AB497" s="228" t="str">
        <f t="shared" si="5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4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49"/>
        <v>0</v>
      </c>
      <c r="AB498" s="228" t="str">
        <f t="shared" si="5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4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49"/>
        <v>0</v>
      </c>
      <c r="AB499" s="228" t="str">
        <f t="shared" si="5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4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49"/>
        <v>0</v>
      </c>
      <c r="AB500" s="228" t="str">
        <f t="shared" si="5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4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49"/>
        <v>0</v>
      </c>
      <c r="AB501" s="228" t="str">
        <f t="shared" si="5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4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49"/>
        <v>0</v>
      </c>
      <c r="AB502" s="228" t="str">
        <f t="shared" si="5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4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49"/>
        <v>0</v>
      </c>
      <c r="AB503" s="228" t="str">
        <f t="shared" si="5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4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49"/>
        <v>0</v>
      </c>
      <c r="AB504" s="228" t="str">
        <f t="shared" si="5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4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49"/>
        <v>0</v>
      </c>
      <c r="AB505" s="228" t="str">
        <f t="shared" si="5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4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49"/>
        <v>0</v>
      </c>
      <c r="AB506" s="228" t="str">
        <f t="shared" si="5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4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49"/>
        <v>0</v>
      </c>
      <c r="AB507" s="228" t="str">
        <f t="shared" si="5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4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49"/>
        <v>0</v>
      </c>
      <c r="AB508" s="228" t="str">
        <f t="shared" si="5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4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49"/>
        <v>0</v>
      </c>
      <c r="AB509" s="228" t="str">
        <f t="shared" si="5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4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49"/>
        <v>0</v>
      </c>
      <c r="AB510" s="228" t="str">
        <f t="shared" si="5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4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49"/>
        <v>0</v>
      </c>
      <c r="AB511" s="228" t="str">
        <f t="shared" si="5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4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49"/>
        <v>0</v>
      </c>
      <c r="AB512" s="228" t="str">
        <f t="shared" si="5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4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49"/>
        <v>0</v>
      </c>
      <c r="AB513" s="228" t="str">
        <f t="shared" si="5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4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49"/>
        <v>0</v>
      </c>
      <c r="AB514" s="228" t="str">
        <f t="shared" si="5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 ca="1" si="51">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 ca="1" si="52">IF(AND(C515="Smelter not listed",OR(LEN(D515)=0,LEN(E515)=0)),1,0)</f>
        <v>0</v>
      </c>
      <c r="AB515" s="228" t="str">
        <f t="shared" ref="AB515" si="53">B515&amp;C515</f>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S547" ca="1" si="54">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X547" ca="1" si="55">IF(AND(C516="Smelter not listed",OR(LEN(D516)=0,LEN(E516)=0)),1,0)</f>
        <v>0</v>
      </c>
      <c r="AB516" s="228" t="str">
        <f t="shared" ref="AB516:AB547" si="56">B516&amp;C516</f>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5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55"/>
        <v>0</v>
      </c>
      <c r="AB517" s="228" t="str">
        <f t="shared" si="56"/>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5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55"/>
        <v>0</v>
      </c>
      <c r="AB518" s="228" t="str">
        <f t="shared" si="56"/>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5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55"/>
        <v>0</v>
      </c>
      <c r="AB519" s="228" t="str">
        <f t="shared" si="5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5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55"/>
        <v>0</v>
      </c>
      <c r="AB520" s="228" t="str">
        <f t="shared" si="5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5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55"/>
        <v>0</v>
      </c>
      <c r="AB521" s="228" t="str">
        <f t="shared" si="5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5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55"/>
        <v>0</v>
      </c>
      <c r="AB522" s="228" t="str">
        <f t="shared" si="5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5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55"/>
        <v>0</v>
      </c>
      <c r="AB523" s="228" t="str">
        <f t="shared" si="5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5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55"/>
        <v>0</v>
      </c>
      <c r="AB524" s="228" t="str">
        <f t="shared" si="5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5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55"/>
        <v>0</v>
      </c>
      <c r="AB525" s="228" t="str">
        <f t="shared" si="5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5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55"/>
        <v>0</v>
      </c>
      <c r="AB526" s="228" t="str">
        <f t="shared" si="5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5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55"/>
        <v>0</v>
      </c>
      <c r="AB527" s="228" t="str">
        <f t="shared" si="5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5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55"/>
        <v>0</v>
      </c>
      <c r="AB528" s="228" t="str">
        <f t="shared" si="5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5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55"/>
        <v>0</v>
      </c>
      <c r="AB529" s="228" t="str">
        <f t="shared" si="5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5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55"/>
        <v>0</v>
      </c>
      <c r="AB530" s="228" t="str">
        <f t="shared" si="5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5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55"/>
        <v>0</v>
      </c>
      <c r="AB531" s="228" t="str">
        <f t="shared" si="5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5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55"/>
        <v>0</v>
      </c>
      <c r="AB532" s="228" t="str">
        <f t="shared" si="5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5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55"/>
        <v>0</v>
      </c>
      <c r="AB533" s="228" t="str">
        <f t="shared" si="5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5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55"/>
        <v>0</v>
      </c>
      <c r="AB534" s="228" t="str">
        <f t="shared" si="5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5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55"/>
        <v>0</v>
      </c>
      <c r="AB535" s="228" t="str">
        <f t="shared" si="5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5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55"/>
        <v>0</v>
      </c>
      <c r="AB536" s="228" t="str">
        <f t="shared" si="5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5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55"/>
        <v>0</v>
      </c>
      <c r="AB537" s="228" t="str">
        <f t="shared" si="5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5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55"/>
        <v>0</v>
      </c>
      <c r="AB538" s="228" t="str">
        <f t="shared" si="5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5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55"/>
        <v>0</v>
      </c>
      <c r="AB539" s="228" t="str">
        <f t="shared" si="5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5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55"/>
        <v>0</v>
      </c>
      <c r="AB540" s="228" t="str">
        <f t="shared" si="5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5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55"/>
        <v>0</v>
      </c>
      <c r="AB541" s="228" t="str">
        <f t="shared" si="5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5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55"/>
        <v>0</v>
      </c>
      <c r="AB542" s="228" t="str">
        <f t="shared" si="5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5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55"/>
        <v>0</v>
      </c>
      <c r="AB543" s="228" t="str">
        <f t="shared" si="5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5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55"/>
        <v>0</v>
      </c>
      <c r="AB544" s="228" t="str">
        <f t="shared" si="5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5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55"/>
        <v>0</v>
      </c>
      <c r="AB545" s="228" t="str">
        <f t="shared" si="5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5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55"/>
        <v>0</v>
      </c>
      <c r="AB546" s="228" t="str">
        <f t="shared" si="5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5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55"/>
        <v>0</v>
      </c>
      <c r="AB547" s="228" t="str">
        <f t="shared" si="5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ref="S548:S578" ca="1" si="57">IF(B548="","",IF(ISERROR(MATCH($E548,CL,0)),"Unknown",INDIRECT("'C'!$A$"&amp;MATCH($E548,CL,0)+1)))</f>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ref="X548:X578" ca="1" si="58">IF(AND(C548="Smelter not listed",OR(LEN(D548)=0,LEN(E548)=0)),1,0)</f>
        <v>0</v>
      </c>
      <c r="AB548" s="228" t="str">
        <f t="shared" ref="AB548:AB578" si="59">B548&amp;C548</f>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5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58"/>
        <v>0</v>
      </c>
      <c r="AB549" s="228" t="str">
        <f t="shared" si="59"/>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5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58"/>
        <v>0</v>
      </c>
      <c r="AB550" s="228" t="str">
        <f t="shared" si="59"/>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5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58"/>
        <v>0</v>
      </c>
      <c r="AB551" s="228" t="str">
        <f t="shared" si="5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5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58"/>
        <v>0</v>
      </c>
      <c r="AB552" s="228" t="str">
        <f t="shared" si="5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5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58"/>
        <v>0</v>
      </c>
      <c r="AB553" s="228" t="str">
        <f t="shared" si="5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5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58"/>
        <v>0</v>
      </c>
      <c r="AB554" s="228" t="str">
        <f t="shared" si="5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5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58"/>
        <v>0</v>
      </c>
      <c r="AB555" s="228" t="str">
        <f t="shared" si="5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5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58"/>
        <v>0</v>
      </c>
      <c r="AB556" s="228" t="str">
        <f t="shared" si="5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5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58"/>
        <v>0</v>
      </c>
      <c r="AB557" s="228" t="str">
        <f t="shared" si="5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5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58"/>
        <v>0</v>
      </c>
      <c r="AB558" s="228" t="str">
        <f t="shared" si="5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5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58"/>
        <v>0</v>
      </c>
      <c r="AB559" s="228" t="str">
        <f t="shared" si="5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5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58"/>
        <v>0</v>
      </c>
      <c r="AB560" s="228" t="str">
        <f t="shared" si="5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5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58"/>
        <v>0</v>
      </c>
      <c r="AB561" s="228" t="str">
        <f t="shared" si="5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5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58"/>
        <v>0</v>
      </c>
      <c r="AB562" s="228" t="str">
        <f t="shared" si="5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5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58"/>
        <v>0</v>
      </c>
      <c r="AB563" s="228" t="str">
        <f t="shared" si="5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5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58"/>
        <v>0</v>
      </c>
      <c r="AB564" s="228" t="str">
        <f t="shared" si="5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5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58"/>
        <v>0</v>
      </c>
      <c r="AB565" s="228" t="str">
        <f t="shared" si="5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5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58"/>
        <v>0</v>
      </c>
      <c r="AB566" s="228" t="str">
        <f t="shared" si="5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5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58"/>
        <v>0</v>
      </c>
      <c r="AB567" s="228" t="str">
        <f t="shared" si="5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5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58"/>
        <v>0</v>
      </c>
      <c r="AB568" s="228" t="str">
        <f t="shared" si="5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5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58"/>
        <v>0</v>
      </c>
      <c r="AB569" s="228" t="str">
        <f t="shared" si="5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5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58"/>
        <v>0</v>
      </c>
      <c r="AB570" s="228" t="str">
        <f t="shared" si="5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5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58"/>
        <v>0</v>
      </c>
      <c r="AB571" s="228" t="str">
        <f t="shared" si="5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5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58"/>
        <v>0</v>
      </c>
      <c r="AB572" s="228" t="str">
        <f t="shared" si="5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5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58"/>
        <v>0</v>
      </c>
      <c r="AB573" s="228" t="str">
        <f t="shared" si="5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5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58"/>
        <v>0</v>
      </c>
      <c r="AB574" s="228" t="str">
        <f t="shared" si="5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5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58"/>
        <v>0</v>
      </c>
      <c r="AB575" s="228" t="str">
        <f t="shared" si="5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5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58"/>
        <v>0</v>
      </c>
      <c r="AB576" s="228" t="str">
        <f t="shared" si="5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5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58"/>
        <v>0</v>
      </c>
      <c r="AB577" s="228" t="str">
        <f t="shared" si="5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5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58"/>
        <v>0</v>
      </c>
      <c r="AB578" s="228" t="str">
        <f t="shared" si="5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 ca="1" si="60">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ref="X579" ca="1" si="61">IF(AND(C579="Smelter not listed",OR(LEN(D579)=0,LEN(E579)=0)),1,0)</f>
        <v>0</v>
      </c>
      <c r="AB579" s="228" t="str">
        <f t="shared" ref="AB579" si="62">B579&amp;C579</f>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 ca="1" si="63">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 ca="1" si="64">IF(AND(C584="Smelter not listed",OR(LEN(D584)=0,LEN(E584)=0)),1,0)</f>
        <v>0</v>
      </c>
      <c r="AB584" s="228" t="str">
        <f t="shared" ref="AB584" si="65">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S632" ca="1" si="66">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X632" ca="1" si="67">IF(AND(C585="Smelter not listed",OR(LEN(D585)=0,LEN(E585)=0)),1,0)</f>
        <v>0</v>
      </c>
      <c r="AB585" s="228" t="str">
        <f t="shared" ref="AB585:AB632" si="68">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6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67"/>
        <v>0</v>
      </c>
      <c r="AB586" s="228" t="str">
        <f t="shared" si="68"/>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6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67"/>
        <v>0</v>
      </c>
      <c r="AB587" s="228" t="str">
        <f t="shared" si="68"/>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6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67"/>
        <v>0</v>
      </c>
      <c r="AB588" s="228" t="str">
        <f t="shared" si="6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6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67"/>
        <v>0</v>
      </c>
      <c r="AB589" s="228" t="str">
        <f t="shared" si="6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6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67"/>
        <v>0</v>
      </c>
      <c r="AB590" s="228" t="str">
        <f t="shared" si="6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6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67"/>
        <v>0</v>
      </c>
      <c r="AB591" s="228" t="str">
        <f t="shared" si="6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6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67"/>
        <v>0</v>
      </c>
      <c r="AB592" s="228" t="str">
        <f t="shared" si="6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6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67"/>
        <v>0</v>
      </c>
      <c r="AB593" s="228" t="str">
        <f t="shared" si="6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6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67"/>
        <v>0</v>
      </c>
      <c r="AB594" s="228" t="str">
        <f t="shared" si="6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6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67"/>
        <v>0</v>
      </c>
      <c r="AB595" s="228" t="str">
        <f t="shared" si="6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6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67"/>
        <v>0</v>
      </c>
      <c r="AB596" s="228" t="str">
        <f t="shared" si="6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6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67"/>
        <v>0</v>
      </c>
      <c r="AB597" s="228" t="str">
        <f t="shared" si="6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6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67"/>
        <v>0</v>
      </c>
      <c r="AB598" s="228" t="str">
        <f t="shared" si="6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6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67"/>
        <v>0</v>
      </c>
      <c r="AB599" s="228" t="str">
        <f t="shared" si="6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6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67"/>
        <v>0</v>
      </c>
      <c r="AB600" s="228" t="str">
        <f t="shared" si="6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6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67"/>
        <v>0</v>
      </c>
      <c r="AB601" s="228" t="str">
        <f t="shared" si="6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6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67"/>
        <v>0</v>
      </c>
      <c r="AB602" s="228" t="str">
        <f t="shared" si="6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6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67"/>
        <v>0</v>
      </c>
      <c r="AB603" s="228" t="str">
        <f t="shared" si="6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6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67"/>
        <v>0</v>
      </c>
      <c r="AB604" s="228" t="str">
        <f t="shared" si="6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6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67"/>
        <v>0</v>
      </c>
      <c r="AB605" s="228" t="str">
        <f t="shared" si="6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6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67"/>
        <v>0</v>
      </c>
      <c r="AB606" s="228" t="str">
        <f t="shared" si="6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6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67"/>
        <v>0</v>
      </c>
      <c r="AB607" s="228" t="str">
        <f t="shared" si="6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6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67"/>
        <v>0</v>
      </c>
      <c r="AB608" s="228" t="str">
        <f t="shared" si="6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6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67"/>
        <v>0</v>
      </c>
      <c r="AB609" s="228" t="str">
        <f t="shared" si="6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6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67"/>
        <v>0</v>
      </c>
      <c r="AB610" s="228" t="str">
        <f t="shared" si="6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6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67"/>
        <v>0</v>
      </c>
      <c r="AB611" s="228" t="str">
        <f t="shared" si="6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6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67"/>
        <v>0</v>
      </c>
      <c r="AB612" s="228" t="str">
        <f t="shared" si="6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6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67"/>
        <v>0</v>
      </c>
      <c r="AB613" s="228" t="str">
        <f t="shared" si="6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6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67"/>
        <v>0</v>
      </c>
      <c r="AB614" s="228" t="str">
        <f t="shared" si="6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6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67"/>
        <v>0</v>
      </c>
      <c r="AB615" s="228" t="str">
        <f t="shared" si="6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6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67"/>
        <v>0</v>
      </c>
      <c r="AB616" s="228" t="str">
        <f t="shared" si="6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6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67"/>
        <v>0</v>
      </c>
      <c r="AB617" s="228" t="str">
        <f t="shared" si="6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6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67"/>
        <v>0</v>
      </c>
      <c r="AB618" s="228" t="str">
        <f t="shared" si="6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6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67"/>
        <v>0</v>
      </c>
      <c r="AB619" s="228" t="str">
        <f t="shared" si="6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6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67"/>
        <v>0</v>
      </c>
      <c r="AB620" s="228" t="str">
        <f t="shared" si="6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6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67"/>
        <v>0</v>
      </c>
      <c r="AB621" s="228" t="str">
        <f t="shared" si="6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6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67"/>
        <v>0</v>
      </c>
      <c r="AB622" s="228" t="str">
        <f t="shared" si="6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6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67"/>
        <v>0</v>
      </c>
      <c r="AB623" s="228" t="str">
        <f t="shared" si="6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6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67"/>
        <v>0</v>
      </c>
      <c r="AB624" s="228" t="str">
        <f t="shared" si="6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6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67"/>
        <v>0</v>
      </c>
      <c r="AB625" s="228" t="str">
        <f t="shared" si="6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6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67"/>
        <v>0</v>
      </c>
      <c r="AB626" s="228" t="str">
        <f t="shared" si="6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6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67"/>
        <v>0</v>
      </c>
      <c r="AB627" s="228" t="str">
        <f t="shared" si="6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6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67"/>
        <v>0</v>
      </c>
      <c r="AB628" s="228" t="str">
        <f t="shared" si="6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6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67"/>
        <v>0</v>
      </c>
      <c r="AB629" s="228" t="str">
        <f t="shared" si="6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6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67"/>
        <v>0</v>
      </c>
      <c r="AB630" s="228" t="str">
        <f t="shared" si="6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6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67"/>
        <v>0</v>
      </c>
      <c r="AB631" s="228" t="str">
        <f t="shared" si="6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6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67"/>
        <v>0</v>
      </c>
      <c r="AB632" s="228" t="str">
        <f t="shared" si="6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 ca="1" si="69">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 ca="1" si="70">IF(AND(C633="Smelter not listed",OR(LEN(D633)=0,LEN(E633)=0)),1,0)</f>
        <v>0</v>
      </c>
      <c r="AB633" s="228" t="str">
        <f t="shared" ref="AB633" si="71">B633&amp;C633</f>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S665" ca="1" si="72">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X665" ca="1" si="73">IF(AND(C634="Smelter not listed",OR(LEN(D634)=0,LEN(E634)=0)),1,0)</f>
        <v>0</v>
      </c>
      <c r="AB634" s="228" t="str">
        <f t="shared" ref="AB634:AB665" si="74">B634&amp;C634</f>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7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73"/>
        <v>0</v>
      </c>
      <c r="AB635" s="228" t="str">
        <f t="shared" si="74"/>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7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73"/>
        <v>0</v>
      </c>
      <c r="AB636" s="228" t="str">
        <f t="shared" si="74"/>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7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73"/>
        <v>0</v>
      </c>
      <c r="AB637" s="228" t="str">
        <f t="shared" si="7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7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73"/>
        <v>0</v>
      </c>
      <c r="AB638" s="228" t="str">
        <f t="shared" si="7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7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73"/>
        <v>0</v>
      </c>
      <c r="AB639" s="228" t="str">
        <f t="shared" si="7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7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73"/>
        <v>0</v>
      </c>
      <c r="AB640" s="228" t="str">
        <f t="shared" si="7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7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73"/>
        <v>0</v>
      </c>
      <c r="AB641" s="228" t="str">
        <f t="shared" si="7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7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73"/>
        <v>0</v>
      </c>
      <c r="AB642" s="228" t="str">
        <f t="shared" si="7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7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73"/>
        <v>0</v>
      </c>
      <c r="AB643" s="228" t="str">
        <f t="shared" si="7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7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73"/>
        <v>0</v>
      </c>
      <c r="AB644" s="228" t="str">
        <f t="shared" si="7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7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73"/>
        <v>0</v>
      </c>
      <c r="AB645" s="228" t="str">
        <f t="shared" si="7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7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73"/>
        <v>0</v>
      </c>
      <c r="AB646" s="228" t="str">
        <f t="shared" si="7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7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73"/>
        <v>0</v>
      </c>
      <c r="AB647" s="228" t="str">
        <f t="shared" si="7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7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73"/>
        <v>0</v>
      </c>
      <c r="AB648" s="228" t="str">
        <f t="shared" si="7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7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73"/>
        <v>0</v>
      </c>
      <c r="AB649" s="228" t="str">
        <f t="shared" si="7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7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73"/>
        <v>0</v>
      </c>
      <c r="AB650" s="228" t="str">
        <f t="shared" si="7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7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73"/>
        <v>0</v>
      </c>
      <c r="AB651" s="228" t="str">
        <f t="shared" si="7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7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73"/>
        <v>0</v>
      </c>
      <c r="AB652" s="228" t="str">
        <f t="shared" si="7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7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73"/>
        <v>0</v>
      </c>
      <c r="AB653" s="228" t="str">
        <f t="shared" si="7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7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73"/>
        <v>0</v>
      </c>
      <c r="AB654" s="228" t="str">
        <f t="shared" si="7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7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73"/>
        <v>0</v>
      </c>
      <c r="AB655" s="228" t="str">
        <f t="shared" si="7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7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73"/>
        <v>0</v>
      </c>
      <c r="AB656" s="228" t="str">
        <f t="shared" si="7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7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73"/>
        <v>0</v>
      </c>
      <c r="AB657" s="228" t="str">
        <f t="shared" si="7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7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73"/>
        <v>0</v>
      </c>
      <c r="AB658" s="228" t="str">
        <f t="shared" si="7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7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73"/>
        <v>0</v>
      </c>
      <c r="AB659" s="228" t="str">
        <f t="shared" si="7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7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73"/>
        <v>0</v>
      </c>
      <c r="AB660" s="228" t="str">
        <f t="shared" si="7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7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73"/>
        <v>0</v>
      </c>
      <c r="AB661" s="228" t="str">
        <f t="shared" si="7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7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73"/>
        <v>0</v>
      </c>
      <c r="AB662" s="228" t="str">
        <f t="shared" si="7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7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73"/>
        <v>0</v>
      </c>
      <c r="AB663" s="228" t="str">
        <f t="shared" si="7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7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73"/>
        <v>0</v>
      </c>
      <c r="AB664" s="228" t="str">
        <f t="shared" si="7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7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73"/>
        <v>0</v>
      </c>
      <c r="AB665" s="228" t="str">
        <f t="shared" si="7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ref="S666:S696" ca="1" si="75">IF(B666="","",IF(ISERROR(MATCH($E666,CL,0)),"Unknown",INDIRECT("'C'!$A$"&amp;MATCH($E666,CL,0)+1)))</f>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ref="X666:X696" ca="1" si="76">IF(AND(C666="Smelter not listed",OR(LEN(D666)=0,LEN(E666)=0)),1,0)</f>
        <v>0</v>
      </c>
      <c r="AB666" s="228" t="str">
        <f t="shared" ref="AB666:AB696" si="77">B666&amp;C666</f>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7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76"/>
        <v>0</v>
      </c>
      <c r="AB667" s="228" t="str">
        <f t="shared" si="77"/>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7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76"/>
        <v>0</v>
      </c>
      <c r="AB668" s="228" t="str">
        <f t="shared" si="77"/>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7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76"/>
        <v>0</v>
      </c>
      <c r="AB669" s="228" t="str">
        <f t="shared" si="7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7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76"/>
        <v>0</v>
      </c>
      <c r="AB670" s="228" t="str">
        <f t="shared" si="7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7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76"/>
        <v>0</v>
      </c>
      <c r="AB671" s="228" t="str">
        <f t="shared" si="7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7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76"/>
        <v>0</v>
      </c>
      <c r="AB672" s="228" t="str">
        <f t="shared" si="7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7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76"/>
        <v>0</v>
      </c>
      <c r="AB673" s="228" t="str">
        <f t="shared" si="7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7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76"/>
        <v>0</v>
      </c>
      <c r="AB674" s="228" t="str">
        <f t="shared" si="7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7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76"/>
        <v>0</v>
      </c>
      <c r="AB675" s="228" t="str">
        <f t="shared" si="7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7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76"/>
        <v>0</v>
      </c>
      <c r="AB676" s="228" t="str">
        <f t="shared" si="7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7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76"/>
        <v>0</v>
      </c>
      <c r="AB677" s="228" t="str">
        <f t="shared" si="7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7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76"/>
        <v>0</v>
      </c>
      <c r="AB678" s="228" t="str">
        <f t="shared" si="7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7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76"/>
        <v>0</v>
      </c>
      <c r="AB679" s="228" t="str">
        <f t="shared" si="7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7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76"/>
        <v>0</v>
      </c>
      <c r="AB680" s="228" t="str">
        <f t="shared" si="7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7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76"/>
        <v>0</v>
      </c>
      <c r="AB681" s="228" t="str">
        <f t="shared" si="7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7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76"/>
        <v>0</v>
      </c>
      <c r="AB682" s="228" t="str">
        <f t="shared" si="7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7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76"/>
        <v>0</v>
      </c>
      <c r="AB683" s="228" t="str">
        <f t="shared" si="7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7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76"/>
        <v>0</v>
      </c>
      <c r="AB684" s="228" t="str">
        <f t="shared" si="7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7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76"/>
        <v>0</v>
      </c>
      <c r="AB685" s="228" t="str">
        <f t="shared" si="7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7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76"/>
        <v>0</v>
      </c>
      <c r="AB686" s="228" t="str">
        <f t="shared" si="7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7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76"/>
        <v>0</v>
      </c>
      <c r="AB687" s="228" t="str">
        <f t="shared" si="7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7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76"/>
        <v>0</v>
      </c>
      <c r="AB688" s="228" t="str">
        <f t="shared" si="7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7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76"/>
        <v>0</v>
      </c>
      <c r="AB689" s="228" t="str">
        <f t="shared" si="7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7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76"/>
        <v>0</v>
      </c>
      <c r="AB690" s="228" t="str">
        <f t="shared" si="7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7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76"/>
        <v>0</v>
      </c>
      <c r="AB691" s="228" t="str">
        <f t="shared" si="7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7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76"/>
        <v>0</v>
      </c>
      <c r="AB692" s="228" t="str">
        <f t="shared" si="7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7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76"/>
        <v>0</v>
      </c>
      <c r="AB693" s="228" t="str">
        <f t="shared" si="7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7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76"/>
        <v>0</v>
      </c>
      <c r="AB694" s="228" t="str">
        <f t="shared" si="7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7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76"/>
        <v>0</v>
      </c>
      <c r="AB695" s="228" t="str">
        <f t="shared" si="7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7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76"/>
        <v>0</v>
      </c>
      <c r="AB696" s="228" t="str">
        <f t="shared" si="7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 ca="1" si="78">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 ca="1" si="79">IF(AND(C697="Smelter not listed",OR(LEN(D697)=0,LEN(E697)=0)),1,0)</f>
        <v>0</v>
      </c>
      <c r="AB697" s="228" t="str">
        <f t="shared" ref="AB697" si="80">B697&amp;C697</f>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S729" ca="1" si="81">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X729" ca="1" si="82">IF(AND(C698="Smelter not listed",OR(LEN(D698)=0,LEN(E698)=0)),1,0)</f>
        <v>0</v>
      </c>
      <c r="AB698" s="228" t="str">
        <f t="shared" ref="AB698:AB729" si="83">B698&amp;C698</f>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8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82"/>
        <v>0</v>
      </c>
      <c r="AB699" s="228" t="str">
        <f t="shared" si="83"/>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8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82"/>
        <v>0</v>
      </c>
      <c r="AB700" s="228" t="str">
        <f t="shared" si="83"/>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8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82"/>
        <v>0</v>
      </c>
      <c r="AB701" s="228" t="str">
        <f t="shared" si="8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8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82"/>
        <v>0</v>
      </c>
      <c r="AB702" s="228" t="str">
        <f t="shared" si="8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8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82"/>
        <v>0</v>
      </c>
      <c r="AB703" s="228" t="str">
        <f t="shared" si="8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8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82"/>
        <v>0</v>
      </c>
      <c r="AB704" s="228" t="str">
        <f t="shared" si="8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8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82"/>
        <v>0</v>
      </c>
      <c r="AB705" s="228" t="str">
        <f t="shared" si="8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8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82"/>
        <v>0</v>
      </c>
      <c r="AB706" s="228" t="str">
        <f t="shared" si="8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8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82"/>
        <v>0</v>
      </c>
      <c r="AB707" s="228" t="str">
        <f t="shared" si="8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8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82"/>
        <v>0</v>
      </c>
      <c r="AB708" s="228" t="str">
        <f t="shared" si="8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8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82"/>
        <v>0</v>
      </c>
      <c r="AB709" s="228" t="str">
        <f t="shared" si="8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8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82"/>
        <v>0</v>
      </c>
      <c r="AB710" s="228" t="str">
        <f t="shared" si="8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8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82"/>
        <v>0</v>
      </c>
      <c r="AB711" s="228" t="str">
        <f t="shared" si="8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8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82"/>
        <v>0</v>
      </c>
      <c r="AB712" s="228" t="str">
        <f t="shared" si="8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8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82"/>
        <v>0</v>
      </c>
      <c r="AB713" s="228" t="str">
        <f t="shared" si="8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8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82"/>
        <v>0</v>
      </c>
      <c r="AB714" s="228" t="str">
        <f t="shared" si="8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8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82"/>
        <v>0</v>
      </c>
      <c r="AB715" s="228" t="str">
        <f t="shared" si="8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8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82"/>
        <v>0</v>
      </c>
      <c r="AB716" s="228" t="str">
        <f t="shared" si="8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8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82"/>
        <v>0</v>
      </c>
      <c r="AB717" s="228" t="str">
        <f t="shared" si="8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8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82"/>
        <v>0</v>
      </c>
      <c r="AB718" s="228" t="str">
        <f t="shared" si="8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8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82"/>
        <v>0</v>
      </c>
      <c r="AB719" s="228" t="str">
        <f t="shared" si="8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8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82"/>
        <v>0</v>
      </c>
      <c r="AB720" s="228" t="str">
        <f t="shared" si="8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8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82"/>
        <v>0</v>
      </c>
      <c r="AB721" s="228" t="str">
        <f t="shared" si="8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8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82"/>
        <v>0</v>
      </c>
      <c r="AB722" s="228" t="str">
        <f t="shared" si="8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8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82"/>
        <v>0</v>
      </c>
      <c r="AB723" s="228" t="str">
        <f t="shared" si="8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8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82"/>
        <v>0</v>
      </c>
      <c r="AB724" s="228" t="str">
        <f t="shared" si="8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8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82"/>
        <v>0</v>
      </c>
      <c r="AB725" s="228" t="str">
        <f t="shared" si="8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8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82"/>
        <v>0</v>
      </c>
      <c r="AB726" s="228" t="str">
        <f t="shared" si="8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8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82"/>
        <v>0</v>
      </c>
      <c r="AB727" s="228" t="str">
        <f t="shared" si="8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8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82"/>
        <v>0</v>
      </c>
      <c r="AB728" s="228" t="str">
        <f t="shared" si="8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8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82"/>
        <v>0</v>
      </c>
      <c r="AB729" s="228" t="str">
        <f t="shared" si="8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ref="S730:S760" ca="1" si="84">IF(B730="","",IF(ISERROR(MATCH($E730,CL,0)),"Unknown",INDIRECT("'C'!$A$"&amp;MATCH($E730,CL,0)+1)))</f>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ref="X730:X760" ca="1" si="85">IF(AND(C730="Smelter not listed",OR(LEN(D730)=0,LEN(E730)=0)),1,0)</f>
        <v>0</v>
      </c>
      <c r="AB730" s="228" t="str">
        <f t="shared" ref="AB730:AB760" si="86">B730&amp;C730</f>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8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85"/>
        <v>0</v>
      </c>
      <c r="AB731" s="228" t="str">
        <f t="shared" si="86"/>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8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85"/>
        <v>0</v>
      </c>
      <c r="AB732" s="228" t="str">
        <f t="shared" si="86"/>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8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85"/>
        <v>0</v>
      </c>
      <c r="AB733" s="228" t="str">
        <f t="shared" si="8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8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85"/>
        <v>0</v>
      </c>
      <c r="AB734" s="228" t="str">
        <f t="shared" si="8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8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85"/>
        <v>0</v>
      </c>
      <c r="AB735" s="228" t="str">
        <f t="shared" si="8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8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85"/>
        <v>0</v>
      </c>
      <c r="AB736" s="228" t="str">
        <f t="shared" si="8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8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85"/>
        <v>0</v>
      </c>
      <c r="AB737" s="228" t="str">
        <f t="shared" si="8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8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85"/>
        <v>0</v>
      </c>
      <c r="AB738" s="228" t="str">
        <f t="shared" si="8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8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85"/>
        <v>0</v>
      </c>
      <c r="AB739" s="228" t="str">
        <f t="shared" si="8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8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85"/>
        <v>0</v>
      </c>
      <c r="AB740" s="228" t="str">
        <f t="shared" si="8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8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85"/>
        <v>0</v>
      </c>
      <c r="AB741" s="228" t="str">
        <f t="shared" si="8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8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85"/>
        <v>0</v>
      </c>
      <c r="AB742" s="228" t="str">
        <f t="shared" si="8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8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85"/>
        <v>0</v>
      </c>
      <c r="AB743" s="228" t="str">
        <f t="shared" si="8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8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85"/>
        <v>0</v>
      </c>
      <c r="AB744" s="228" t="str">
        <f t="shared" si="8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8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85"/>
        <v>0</v>
      </c>
      <c r="AB745" s="228" t="str">
        <f t="shared" si="8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8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85"/>
        <v>0</v>
      </c>
      <c r="AB746" s="228" t="str">
        <f t="shared" si="8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8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85"/>
        <v>0</v>
      </c>
      <c r="AB747" s="228" t="str">
        <f t="shared" si="8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8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85"/>
        <v>0</v>
      </c>
      <c r="AB748" s="228" t="str">
        <f t="shared" si="8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8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85"/>
        <v>0</v>
      </c>
      <c r="AB749" s="228" t="str">
        <f t="shared" si="8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8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85"/>
        <v>0</v>
      </c>
      <c r="AB750" s="228" t="str">
        <f t="shared" si="8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8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85"/>
        <v>0</v>
      </c>
      <c r="AB751" s="228" t="str">
        <f t="shared" si="8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8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85"/>
        <v>0</v>
      </c>
      <c r="AB752" s="228" t="str">
        <f t="shared" si="8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8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85"/>
        <v>0</v>
      </c>
      <c r="AB753" s="228" t="str">
        <f t="shared" si="8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8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85"/>
        <v>0</v>
      </c>
      <c r="AB754" s="228" t="str">
        <f t="shared" si="8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8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85"/>
        <v>0</v>
      </c>
      <c r="AB755" s="228" t="str">
        <f t="shared" si="8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8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85"/>
        <v>0</v>
      </c>
      <c r="AB756" s="228" t="str">
        <f t="shared" si="8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8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85"/>
        <v>0</v>
      </c>
      <c r="AB757" s="228" t="str">
        <f t="shared" si="8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8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85"/>
        <v>0</v>
      </c>
      <c r="AB758" s="228" t="str">
        <f t="shared" si="8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8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85"/>
        <v>0</v>
      </c>
      <c r="AB759" s="228" t="str">
        <f t="shared" si="8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8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85"/>
        <v>0</v>
      </c>
      <c r="AB760" s="228" t="str">
        <f t="shared" si="8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 ca="1" si="87">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 ca="1" si="88">IF(AND(C761="Smelter not listed",OR(LEN(D761)=0,LEN(E761)=0)),1,0)</f>
        <v>0</v>
      </c>
      <c r="AB761" s="228" t="str">
        <f t="shared" ref="AB761" si="89">B761&amp;C761</f>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S793" ca="1" si="90">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X793" ca="1" si="91">IF(AND(C762="Smelter not listed",OR(LEN(D762)=0,LEN(E762)=0)),1,0)</f>
        <v>0</v>
      </c>
      <c r="AB762" s="228" t="str">
        <f t="shared" ref="AB762:AB793" si="92">B762&amp;C762</f>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9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91"/>
        <v>0</v>
      </c>
      <c r="AB763" s="228" t="str">
        <f t="shared" si="92"/>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9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91"/>
        <v>0</v>
      </c>
      <c r="AB764" s="228" t="str">
        <f t="shared" si="92"/>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9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91"/>
        <v>0</v>
      </c>
      <c r="AB765" s="228" t="str">
        <f t="shared" si="9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9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91"/>
        <v>0</v>
      </c>
      <c r="AB766" s="228" t="str">
        <f t="shared" si="9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9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91"/>
        <v>0</v>
      </c>
      <c r="AB767" s="228" t="str">
        <f t="shared" si="9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9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91"/>
        <v>0</v>
      </c>
      <c r="AB768" s="228" t="str">
        <f t="shared" si="9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9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91"/>
        <v>0</v>
      </c>
      <c r="AB769" s="228" t="str">
        <f t="shared" si="9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9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91"/>
        <v>0</v>
      </c>
      <c r="AB770" s="228" t="str">
        <f t="shared" si="9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9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91"/>
        <v>0</v>
      </c>
      <c r="AB771" s="228" t="str">
        <f t="shared" si="9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9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91"/>
        <v>0</v>
      </c>
      <c r="AB772" s="228" t="str">
        <f t="shared" si="9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9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91"/>
        <v>0</v>
      </c>
      <c r="AB773" s="228" t="str">
        <f t="shared" si="9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9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91"/>
        <v>0</v>
      </c>
      <c r="AB774" s="228" t="str">
        <f t="shared" si="9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9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91"/>
        <v>0</v>
      </c>
      <c r="AB775" s="228" t="str">
        <f t="shared" si="9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9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91"/>
        <v>0</v>
      </c>
      <c r="AB776" s="228" t="str">
        <f t="shared" si="9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9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91"/>
        <v>0</v>
      </c>
      <c r="AB777" s="228" t="str">
        <f t="shared" si="9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9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91"/>
        <v>0</v>
      </c>
      <c r="AB778" s="228" t="str">
        <f t="shared" si="9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9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91"/>
        <v>0</v>
      </c>
      <c r="AB779" s="228" t="str">
        <f t="shared" si="9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9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91"/>
        <v>0</v>
      </c>
      <c r="AB780" s="228" t="str">
        <f t="shared" si="9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9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91"/>
        <v>0</v>
      </c>
      <c r="AB781" s="228" t="str">
        <f t="shared" si="9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9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91"/>
        <v>0</v>
      </c>
      <c r="AB782" s="228" t="str">
        <f t="shared" si="9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9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91"/>
        <v>0</v>
      </c>
      <c r="AB783" s="228" t="str">
        <f t="shared" si="9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9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91"/>
        <v>0</v>
      </c>
      <c r="AB784" s="228" t="str">
        <f t="shared" si="9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9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91"/>
        <v>0</v>
      </c>
      <c r="AB785" s="228" t="str">
        <f t="shared" si="9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9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91"/>
        <v>0</v>
      </c>
      <c r="AB786" s="228" t="str">
        <f t="shared" si="9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9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91"/>
        <v>0</v>
      </c>
      <c r="AB787" s="228" t="str">
        <f t="shared" si="9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9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91"/>
        <v>0</v>
      </c>
      <c r="AB788" s="228" t="str">
        <f t="shared" si="9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9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91"/>
        <v>0</v>
      </c>
      <c r="AB789" s="228" t="str">
        <f t="shared" si="9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9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91"/>
        <v>0</v>
      </c>
      <c r="AB790" s="228" t="str">
        <f t="shared" si="9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9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91"/>
        <v>0</v>
      </c>
      <c r="AB791" s="228" t="str">
        <f t="shared" si="9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9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91"/>
        <v>0</v>
      </c>
      <c r="AB792" s="228" t="str">
        <f t="shared" si="9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9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91"/>
        <v>0</v>
      </c>
      <c r="AB793" s="228" t="str">
        <f t="shared" si="9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ref="S794:S824" ca="1" si="93">IF(B794="","",IF(ISERROR(MATCH($E794,CL,0)),"Unknown",INDIRECT("'C'!$A$"&amp;MATCH($E794,CL,0)+1)))</f>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ref="X794:X824" ca="1" si="94">IF(AND(C794="Smelter not listed",OR(LEN(D794)=0,LEN(E794)=0)),1,0)</f>
        <v>0</v>
      </c>
      <c r="AB794" s="228" t="str">
        <f t="shared" ref="AB794:AB824" si="95">B794&amp;C794</f>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9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94"/>
        <v>0</v>
      </c>
      <c r="AB795" s="228" t="str">
        <f t="shared" si="95"/>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9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94"/>
        <v>0</v>
      </c>
      <c r="AB796" s="228" t="str">
        <f t="shared" si="95"/>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9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94"/>
        <v>0</v>
      </c>
      <c r="AB797" s="228" t="str">
        <f t="shared" si="9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9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94"/>
        <v>0</v>
      </c>
      <c r="AB798" s="228" t="str">
        <f t="shared" si="9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9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94"/>
        <v>0</v>
      </c>
      <c r="AB799" s="228" t="str">
        <f t="shared" si="9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9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94"/>
        <v>0</v>
      </c>
      <c r="AB800" s="228" t="str">
        <f t="shared" si="9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9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94"/>
        <v>0</v>
      </c>
      <c r="AB801" s="228" t="str">
        <f t="shared" si="9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9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94"/>
        <v>0</v>
      </c>
      <c r="AB802" s="228" t="str">
        <f t="shared" si="9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9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94"/>
        <v>0</v>
      </c>
      <c r="AB803" s="228" t="str">
        <f t="shared" si="9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9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94"/>
        <v>0</v>
      </c>
      <c r="AB804" s="228" t="str">
        <f t="shared" si="9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9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94"/>
        <v>0</v>
      </c>
      <c r="AB805" s="228" t="str">
        <f t="shared" si="9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9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94"/>
        <v>0</v>
      </c>
      <c r="AB806" s="228" t="str">
        <f t="shared" si="9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9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94"/>
        <v>0</v>
      </c>
      <c r="AB807" s="228" t="str">
        <f t="shared" si="9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9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94"/>
        <v>0</v>
      </c>
      <c r="AB808" s="228" t="str">
        <f t="shared" si="9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9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94"/>
        <v>0</v>
      </c>
      <c r="AB809" s="228" t="str">
        <f t="shared" si="9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9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94"/>
        <v>0</v>
      </c>
      <c r="AB810" s="228" t="str">
        <f t="shared" si="9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9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94"/>
        <v>0</v>
      </c>
      <c r="AB811" s="228" t="str">
        <f t="shared" si="9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9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94"/>
        <v>0</v>
      </c>
      <c r="AB812" s="228" t="str">
        <f t="shared" si="9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9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94"/>
        <v>0</v>
      </c>
      <c r="AB813" s="228" t="str">
        <f t="shared" si="9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9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94"/>
        <v>0</v>
      </c>
      <c r="AB814" s="228" t="str">
        <f t="shared" si="9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9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94"/>
        <v>0</v>
      </c>
      <c r="AB815" s="228" t="str">
        <f t="shared" si="9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9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94"/>
        <v>0</v>
      </c>
      <c r="AB816" s="228" t="str">
        <f t="shared" si="9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9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94"/>
        <v>0</v>
      </c>
      <c r="AB817" s="228" t="str">
        <f t="shared" si="9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9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94"/>
        <v>0</v>
      </c>
      <c r="AB818" s="228" t="str">
        <f t="shared" si="9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9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94"/>
        <v>0</v>
      </c>
      <c r="AB819" s="228" t="str">
        <f t="shared" si="9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9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94"/>
        <v>0</v>
      </c>
      <c r="AB820" s="228" t="str">
        <f t="shared" si="9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9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94"/>
        <v>0</v>
      </c>
      <c r="AB821" s="228" t="str">
        <f t="shared" si="9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9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94"/>
        <v>0</v>
      </c>
      <c r="AB822" s="228" t="str">
        <f t="shared" si="9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9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94"/>
        <v>0</v>
      </c>
      <c r="AB823" s="228" t="str">
        <f t="shared" si="9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9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94"/>
        <v>0</v>
      </c>
      <c r="AB824" s="228" t="str">
        <f t="shared" si="9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 ca="1" si="96">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 ca="1" si="97">IF(AND(C825="Smelter not listed",OR(LEN(D825)=0,LEN(E825)=0)),1,0)</f>
        <v>0</v>
      </c>
      <c r="AB825" s="228" t="str">
        <f t="shared" ref="AB825" si="98">B825&amp;C825</f>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S857" ca="1" si="99">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X857" ca="1" si="100">IF(AND(C826="Smelter not listed",OR(LEN(D826)=0,LEN(E826)=0)),1,0)</f>
        <v>0</v>
      </c>
      <c r="AB826" s="228" t="str">
        <f t="shared" ref="AB826:AB857" si="101">B826&amp;C826</f>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9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00"/>
        <v>0</v>
      </c>
      <c r="AB827" s="228" t="str">
        <f t="shared" si="101"/>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9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00"/>
        <v>0</v>
      </c>
      <c r="AB828" s="228" t="str">
        <f t="shared" si="101"/>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9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00"/>
        <v>0</v>
      </c>
      <c r="AB829" s="228" t="str">
        <f t="shared" si="10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9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00"/>
        <v>0</v>
      </c>
      <c r="AB830" s="228" t="str">
        <f t="shared" si="10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9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00"/>
        <v>0</v>
      </c>
      <c r="AB831" s="228" t="str">
        <f t="shared" si="10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9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00"/>
        <v>0</v>
      </c>
      <c r="AB832" s="228" t="str">
        <f t="shared" si="10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9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00"/>
        <v>0</v>
      </c>
      <c r="AB833" s="228" t="str">
        <f t="shared" si="10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9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00"/>
        <v>0</v>
      </c>
      <c r="AB834" s="228" t="str">
        <f t="shared" si="10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9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00"/>
        <v>0</v>
      </c>
      <c r="AB835" s="228" t="str">
        <f t="shared" si="10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9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00"/>
        <v>0</v>
      </c>
      <c r="AB836" s="228" t="str">
        <f t="shared" si="10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9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00"/>
        <v>0</v>
      </c>
      <c r="AB837" s="228" t="str">
        <f t="shared" si="10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9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00"/>
        <v>0</v>
      </c>
      <c r="AB838" s="228" t="str">
        <f t="shared" si="10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9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00"/>
        <v>0</v>
      </c>
      <c r="AB839" s="228" t="str">
        <f t="shared" si="10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9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00"/>
        <v>0</v>
      </c>
      <c r="AB840" s="228" t="str">
        <f t="shared" si="10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9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00"/>
        <v>0</v>
      </c>
      <c r="AB841" s="228" t="str">
        <f t="shared" si="10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9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00"/>
        <v>0</v>
      </c>
      <c r="AB842" s="228" t="str">
        <f t="shared" si="10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9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00"/>
        <v>0</v>
      </c>
      <c r="AB843" s="228" t="str">
        <f t="shared" si="10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9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00"/>
        <v>0</v>
      </c>
      <c r="AB844" s="228" t="str">
        <f t="shared" si="10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9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00"/>
        <v>0</v>
      </c>
      <c r="AB845" s="228" t="str">
        <f t="shared" si="10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9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00"/>
        <v>0</v>
      </c>
      <c r="AB846" s="228" t="str">
        <f t="shared" si="10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9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00"/>
        <v>0</v>
      </c>
      <c r="AB847" s="228" t="str">
        <f t="shared" si="10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9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00"/>
        <v>0</v>
      </c>
      <c r="AB848" s="228" t="str">
        <f t="shared" si="10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9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00"/>
        <v>0</v>
      </c>
      <c r="AB849" s="228" t="str">
        <f t="shared" si="10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9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00"/>
        <v>0</v>
      </c>
      <c r="AB850" s="228" t="str">
        <f t="shared" si="10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9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00"/>
        <v>0</v>
      </c>
      <c r="AB851" s="228" t="str">
        <f t="shared" si="10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9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00"/>
        <v>0</v>
      </c>
      <c r="AB852" s="228" t="str">
        <f t="shared" si="10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9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00"/>
        <v>0</v>
      </c>
      <c r="AB853" s="228" t="str">
        <f t="shared" si="10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9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00"/>
        <v>0</v>
      </c>
      <c r="AB854" s="228" t="str">
        <f t="shared" si="10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9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00"/>
        <v>0</v>
      </c>
      <c r="AB855" s="228" t="str">
        <f t="shared" si="10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9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00"/>
        <v>0</v>
      </c>
      <c r="AB856" s="228" t="str">
        <f t="shared" si="10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9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00"/>
        <v>0</v>
      </c>
      <c r="AB857" s="228" t="str">
        <f t="shared" si="10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ref="S858:S888" ca="1" si="102">IF(B858="","",IF(ISERROR(MATCH($E858,CL,0)),"Unknown",INDIRECT("'C'!$A$"&amp;MATCH($E858,CL,0)+1)))</f>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ref="X858:X888" ca="1" si="103">IF(AND(C858="Smelter not listed",OR(LEN(D858)=0,LEN(E858)=0)),1,0)</f>
        <v>0</v>
      </c>
      <c r="AB858" s="228" t="str">
        <f t="shared" ref="AB858:AB888" si="104">B858&amp;C858</f>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0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03"/>
        <v>0</v>
      </c>
      <c r="AB859" s="228" t="str">
        <f t="shared" si="104"/>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0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03"/>
        <v>0</v>
      </c>
      <c r="AB860" s="228" t="str">
        <f t="shared" si="104"/>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0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03"/>
        <v>0</v>
      </c>
      <c r="AB861" s="228" t="str">
        <f t="shared" si="10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0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03"/>
        <v>0</v>
      </c>
      <c r="AB862" s="228" t="str">
        <f t="shared" si="10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0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03"/>
        <v>0</v>
      </c>
      <c r="AB863" s="228" t="str">
        <f t="shared" si="10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0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03"/>
        <v>0</v>
      </c>
      <c r="AB864" s="228" t="str">
        <f t="shared" si="10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0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03"/>
        <v>0</v>
      </c>
      <c r="AB865" s="228" t="str">
        <f t="shared" si="10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0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03"/>
        <v>0</v>
      </c>
      <c r="AB866" s="228" t="str">
        <f t="shared" si="10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0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03"/>
        <v>0</v>
      </c>
      <c r="AB867" s="228" t="str">
        <f t="shared" si="10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0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03"/>
        <v>0</v>
      </c>
      <c r="AB868" s="228" t="str">
        <f t="shared" si="10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0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03"/>
        <v>0</v>
      </c>
      <c r="AB869" s="228" t="str">
        <f t="shared" si="10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0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03"/>
        <v>0</v>
      </c>
      <c r="AB870" s="228" t="str">
        <f t="shared" si="10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0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03"/>
        <v>0</v>
      </c>
      <c r="AB871" s="228" t="str">
        <f t="shared" si="10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0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03"/>
        <v>0</v>
      </c>
      <c r="AB872" s="228" t="str">
        <f t="shared" si="10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0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03"/>
        <v>0</v>
      </c>
      <c r="AB873" s="228" t="str">
        <f t="shared" si="10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0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03"/>
        <v>0</v>
      </c>
      <c r="AB874" s="228" t="str">
        <f t="shared" si="10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0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03"/>
        <v>0</v>
      </c>
      <c r="AB875" s="228" t="str">
        <f t="shared" si="10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0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03"/>
        <v>0</v>
      </c>
      <c r="AB876" s="228" t="str">
        <f t="shared" si="10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0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03"/>
        <v>0</v>
      </c>
      <c r="AB877" s="228" t="str">
        <f t="shared" si="10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0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03"/>
        <v>0</v>
      </c>
      <c r="AB878" s="228" t="str">
        <f t="shared" si="10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0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03"/>
        <v>0</v>
      </c>
      <c r="AB879" s="228" t="str">
        <f t="shared" si="10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0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03"/>
        <v>0</v>
      </c>
      <c r="AB880" s="228" t="str">
        <f t="shared" si="10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0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03"/>
        <v>0</v>
      </c>
      <c r="AB881" s="228" t="str">
        <f t="shared" si="10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0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03"/>
        <v>0</v>
      </c>
      <c r="AB882" s="228" t="str">
        <f t="shared" si="10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0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03"/>
        <v>0</v>
      </c>
      <c r="AB883" s="228" t="str">
        <f t="shared" si="10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0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03"/>
        <v>0</v>
      </c>
      <c r="AB884" s="228" t="str">
        <f t="shared" si="10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0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03"/>
        <v>0</v>
      </c>
      <c r="AB885" s="228" t="str">
        <f t="shared" si="10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0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03"/>
        <v>0</v>
      </c>
      <c r="AB886" s="228" t="str">
        <f t="shared" si="10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0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03"/>
        <v>0</v>
      </c>
      <c r="AB887" s="228" t="str">
        <f t="shared" si="10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0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03"/>
        <v>0</v>
      </c>
      <c r="AB888" s="228" t="str">
        <f t="shared" si="10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 ca="1" si="105">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 ca="1" si="106">IF(AND(C889="Smelter not listed",OR(LEN(D889)=0,LEN(E889)=0)),1,0)</f>
        <v>0</v>
      </c>
      <c r="AB889" s="228" t="str">
        <f t="shared" ref="AB889" si="107">B889&amp;C889</f>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S921" ca="1" si="108">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X921" ca="1" si="109">IF(AND(C890="Smelter not listed",OR(LEN(D890)=0,LEN(E890)=0)),1,0)</f>
        <v>0</v>
      </c>
      <c r="AB890" s="228" t="str">
        <f t="shared" ref="AB890:AB921" si="110">B890&amp;C890</f>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0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09"/>
        <v>0</v>
      </c>
      <c r="AB891" s="228" t="str">
        <f t="shared" si="110"/>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0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09"/>
        <v>0</v>
      </c>
      <c r="AB892" s="228" t="str">
        <f t="shared" si="110"/>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0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09"/>
        <v>0</v>
      </c>
      <c r="AB893" s="228" t="str">
        <f t="shared" si="11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0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09"/>
        <v>0</v>
      </c>
      <c r="AB894" s="228" t="str">
        <f t="shared" si="11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0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09"/>
        <v>0</v>
      </c>
      <c r="AB895" s="228" t="str">
        <f t="shared" si="11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0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09"/>
        <v>0</v>
      </c>
      <c r="AB896" s="228" t="str">
        <f t="shared" si="11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0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09"/>
        <v>0</v>
      </c>
      <c r="AB897" s="228" t="str">
        <f t="shared" si="11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0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09"/>
        <v>0</v>
      </c>
      <c r="AB898" s="228" t="str">
        <f t="shared" si="11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0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09"/>
        <v>0</v>
      </c>
      <c r="AB899" s="228" t="str">
        <f t="shared" si="11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0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09"/>
        <v>0</v>
      </c>
      <c r="AB900" s="228" t="str">
        <f t="shared" si="11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0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09"/>
        <v>0</v>
      </c>
      <c r="AB901" s="228" t="str">
        <f t="shared" si="11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0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09"/>
        <v>0</v>
      </c>
      <c r="AB902" s="228" t="str">
        <f t="shared" si="11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0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09"/>
        <v>0</v>
      </c>
      <c r="AB903" s="228" t="str">
        <f t="shared" si="11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0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09"/>
        <v>0</v>
      </c>
      <c r="AB904" s="228" t="str">
        <f t="shared" si="11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0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09"/>
        <v>0</v>
      </c>
      <c r="AB905" s="228" t="str">
        <f t="shared" si="11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0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09"/>
        <v>0</v>
      </c>
      <c r="AB906" s="228" t="str">
        <f t="shared" si="11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0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09"/>
        <v>0</v>
      </c>
      <c r="AB907" s="228" t="str">
        <f t="shared" si="11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0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09"/>
        <v>0</v>
      </c>
      <c r="AB908" s="228" t="str">
        <f t="shared" si="11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0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09"/>
        <v>0</v>
      </c>
      <c r="AB909" s="228" t="str">
        <f t="shared" si="11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0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09"/>
        <v>0</v>
      </c>
      <c r="AB910" s="228" t="str">
        <f t="shared" si="11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0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09"/>
        <v>0</v>
      </c>
      <c r="AB911" s="228" t="str">
        <f t="shared" si="11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0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09"/>
        <v>0</v>
      </c>
      <c r="AB912" s="228" t="str">
        <f t="shared" si="11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0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09"/>
        <v>0</v>
      </c>
      <c r="AB913" s="228" t="str">
        <f t="shared" si="11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0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09"/>
        <v>0</v>
      </c>
      <c r="AB914" s="228" t="str">
        <f t="shared" si="11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0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09"/>
        <v>0</v>
      </c>
      <c r="AB915" s="228" t="str">
        <f t="shared" si="11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0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09"/>
        <v>0</v>
      </c>
      <c r="AB916" s="228" t="str">
        <f t="shared" si="11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0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09"/>
        <v>0</v>
      </c>
      <c r="AB917" s="228" t="str">
        <f t="shared" si="11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0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09"/>
        <v>0</v>
      </c>
      <c r="AB918" s="228" t="str">
        <f t="shared" si="11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0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09"/>
        <v>0</v>
      </c>
      <c r="AB919" s="228" t="str">
        <f t="shared" si="11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0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09"/>
        <v>0</v>
      </c>
      <c r="AB920" s="228" t="str">
        <f t="shared" si="11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0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09"/>
        <v>0</v>
      </c>
      <c r="AB921" s="228" t="str">
        <f t="shared" si="11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ref="S922:S952" ca="1" si="111">IF(B922="","",IF(ISERROR(MATCH($E922,CL,0)),"Unknown",INDIRECT("'C'!$A$"&amp;MATCH($E922,CL,0)+1)))</f>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ref="X922:X952" ca="1" si="112">IF(AND(C922="Smelter not listed",OR(LEN(D922)=0,LEN(E922)=0)),1,0)</f>
        <v>0</v>
      </c>
      <c r="AB922" s="228" t="str">
        <f t="shared" ref="AB922:AB952" si="113">B922&amp;C922</f>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1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12"/>
        <v>0</v>
      </c>
      <c r="AB923" s="228" t="str">
        <f t="shared" si="113"/>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1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12"/>
        <v>0</v>
      </c>
      <c r="AB924" s="228" t="str">
        <f t="shared" si="113"/>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1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12"/>
        <v>0</v>
      </c>
      <c r="AB925" s="228" t="str">
        <f t="shared" si="11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1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12"/>
        <v>0</v>
      </c>
      <c r="AB926" s="228" t="str">
        <f t="shared" si="11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1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12"/>
        <v>0</v>
      </c>
      <c r="AB927" s="228" t="str">
        <f t="shared" si="11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1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12"/>
        <v>0</v>
      </c>
      <c r="AB928" s="228" t="str">
        <f t="shared" si="11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1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12"/>
        <v>0</v>
      </c>
      <c r="AB929" s="228" t="str">
        <f t="shared" si="11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1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12"/>
        <v>0</v>
      </c>
      <c r="AB930" s="228" t="str">
        <f t="shared" si="11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1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12"/>
        <v>0</v>
      </c>
      <c r="AB931" s="228" t="str">
        <f t="shared" si="11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1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12"/>
        <v>0</v>
      </c>
      <c r="AB932" s="228" t="str">
        <f t="shared" si="11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1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12"/>
        <v>0</v>
      </c>
      <c r="AB933" s="228" t="str">
        <f t="shared" si="11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1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12"/>
        <v>0</v>
      </c>
      <c r="AB934" s="228" t="str">
        <f t="shared" si="11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1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12"/>
        <v>0</v>
      </c>
      <c r="AB935" s="228" t="str">
        <f t="shared" si="11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1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12"/>
        <v>0</v>
      </c>
      <c r="AB936" s="228" t="str">
        <f t="shared" si="11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1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12"/>
        <v>0</v>
      </c>
      <c r="AB937" s="228" t="str">
        <f t="shared" si="11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1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12"/>
        <v>0</v>
      </c>
      <c r="AB938" s="228" t="str">
        <f t="shared" si="11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1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12"/>
        <v>0</v>
      </c>
      <c r="AB939" s="228" t="str">
        <f t="shared" si="11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1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12"/>
        <v>0</v>
      </c>
      <c r="AB940" s="228" t="str">
        <f t="shared" si="11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1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12"/>
        <v>0</v>
      </c>
      <c r="AB941" s="228" t="str">
        <f t="shared" si="11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1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12"/>
        <v>0</v>
      </c>
      <c r="AB942" s="228" t="str">
        <f t="shared" si="11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1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12"/>
        <v>0</v>
      </c>
      <c r="AB943" s="228" t="str">
        <f t="shared" si="11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1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12"/>
        <v>0</v>
      </c>
      <c r="AB944" s="228" t="str">
        <f t="shared" si="11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1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12"/>
        <v>0</v>
      </c>
      <c r="AB945" s="228" t="str">
        <f t="shared" si="11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1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12"/>
        <v>0</v>
      </c>
      <c r="AB946" s="228" t="str">
        <f t="shared" si="11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1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12"/>
        <v>0</v>
      </c>
      <c r="AB947" s="228" t="str">
        <f t="shared" si="11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1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12"/>
        <v>0</v>
      </c>
      <c r="AB948" s="228" t="str">
        <f t="shared" si="11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1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12"/>
        <v>0</v>
      </c>
      <c r="AB949" s="228" t="str">
        <f t="shared" si="11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1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12"/>
        <v>0</v>
      </c>
      <c r="AB950" s="228" t="str">
        <f t="shared" si="11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1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12"/>
        <v>0</v>
      </c>
      <c r="AB951" s="228" t="str">
        <f t="shared" si="11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1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12"/>
        <v>0</v>
      </c>
      <c r="AB952" s="228" t="str">
        <f t="shared" si="11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 ca="1" si="114">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 ca="1" si="115">IF(AND(C953="Smelter not listed",OR(LEN(D953)=0,LEN(E953)=0)),1,0)</f>
        <v>0</v>
      </c>
      <c r="AB953" s="228" t="str">
        <f t="shared" ref="AB953" si="116">B953&amp;C953</f>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S985" ca="1" si="117">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X985" ca="1" si="118">IF(AND(C954="Smelter not listed",OR(LEN(D954)=0,LEN(E954)=0)),1,0)</f>
        <v>0</v>
      </c>
      <c r="AB954" s="228" t="str">
        <f t="shared" ref="AB954:AB985" si="119">B954&amp;C954</f>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1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18"/>
        <v>0</v>
      </c>
      <c r="AB955" s="228" t="str">
        <f t="shared" si="119"/>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1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18"/>
        <v>0</v>
      </c>
      <c r="AB956" s="228" t="str">
        <f t="shared" si="119"/>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1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18"/>
        <v>0</v>
      </c>
      <c r="AB957" s="228" t="str">
        <f t="shared" si="11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1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18"/>
        <v>0</v>
      </c>
      <c r="AB958" s="228" t="str">
        <f t="shared" si="11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1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18"/>
        <v>0</v>
      </c>
      <c r="AB959" s="228" t="str">
        <f t="shared" si="11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1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18"/>
        <v>0</v>
      </c>
      <c r="AB960" s="228" t="str">
        <f t="shared" si="11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1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18"/>
        <v>0</v>
      </c>
      <c r="AB961" s="228" t="str">
        <f t="shared" si="11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1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18"/>
        <v>0</v>
      </c>
      <c r="AB962" s="228" t="str">
        <f t="shared" si="11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1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18"/>
        <v>0</v>
      </c>
      <c r="AB963" s="228" t="str">
        <f t="shared" si="11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1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18"/>
        <v>0</v>
      </c>
      <c r="AB964" s="228" t="str">
        <f t="shared" si="11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1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18"/>
        <v>0</v>
      </c>
      <c r="AB965" s="228" t="str">
        <f t="shared" si="11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1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18"/>
        <v>0</v>
      </c>
      <c r="AB966" s="228" t="str">
        <f t="shared" si="11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1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18"/>
        <v>0</v>
      </c>
      <c r="AB967" s="228" t="str">
        <f t="shared" si="11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1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18"/>
        <v>0</v>
      </c>
      <c r="AB968" s="228" t="str">
        <f t="shared" si="11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1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18"/>
        <v>0</v>
      </c>
      <c r="AB969" s="228" t="str">
        <f t="shared" si="11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1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18"/>
        <v>0</v>
      </c>
      <c r="AB970" s="228" t="str">
        <f t="shared" si="11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1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18"/>
        <v>0</v>
      </c>
      <c r="AB971" s="228" t="str">
        <f t="shared" si="11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1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18"/>
        <v>0</v>
      </c>
      <c r="AB972" s="228" t="str">
        <f t="shared" si="11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1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18"/>
        <v>0</v>
      </c>
      <c r="AB973" s="228" t="str">
        <f t="shared" si="11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1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18"/>
        <v>0</v>
      </c>
      <c r="AB974" s="228" t="str">
        <f t="shared" si="11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1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18"/>
        <v>0</v>
      </c>
      <c r="AB975" s="228" t="str">
        <f t="shared" si="11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1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18"/>
        <v>0</v>
      </c>
      <c r="AB976" s="228" t="str">
        <f t="shared" si="11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1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18"/>
        <v>0</v>
      </c>
      <c r="AB977" s="228" t="str">
        <f t="shared" si="11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1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18"/>
        <v>0</v>
      </c>
      <c r="AB978" s="228" t="str">
        <f t="shared" si="11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1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18"/>
        <v>0</v>
      </c>
      <c r="AB979" s="228" t="str">
        <f t="shared" si="11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1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18"/>
        <v>0</v>
      </c>
      <c r="AB980" s="228" t="str">
        <f t="shared" si="11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1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18"/>
        <v>0</v>
      </c>
      <c r="AB981" s="228" t="str">
        <f t="shared" si="11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1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18"/>
        <v>0</v>
      </c>
      <c r="AB982" s="228" t="str">
        <f t="shared" si="11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1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18"/>
        <v>0</v>
      </c>
      <c r="AB983" s="228" t="str">
        <f t="shared" si="11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1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18"/>
        <v>0</v>
      </c>
      <c r="AB984" s="228" t="str">
        <f t="shared" si="11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1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18"/>
        <v>0</v>
      </c>
      <c r="AB985" s="228" t="str">
        <f t="shared" si="11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ref="S986:S1016" ca="1" si="120">IF(B986="","",IF(ISERROR(MATCH($E986,CL,0)),"Unknown",INDIRECT("'C'!$A$"&amp;MATCH($E986,CL,0)+1)))</f>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ref="X986:X1016" ca="1" si="121">IF(AND(C986="Smelter not listed",OR(LEN(D986)=0,LEN(E986)=0)),1,0)</f>
        <v>0</v>
      </c>
      <c r="AB986" s="228" t="str">
        <f t="shared" ref="AB986:AB1016" si="122">B986&amp;C986</f>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2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21"/>
        <v>0</v>
      </c>
      <c r="AB987" s="228" t="str">
        <f t="shared" si="122"/>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2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21"/>
        <v>0</v>
      </c>
      <c r="AB988" s="228" t="str">
        <f t="shared" si="122"/>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2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21"/>
        <v>0</v>
      </c>
      <c r="AB989" s="228" t="str">
        <f t="shared" si="12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2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21"/>
        <v>0</v>
      </c>
      <c r="AB990" s="228" t="str">
        <f t="shared" si="12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2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21"/>
        <v>0</v>
      </c>
      <c r="AB991" s="228" t="str">
        <f t="shared" si="12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2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21"/>
        <v>0</v>
      </c>
      <c r="AB992" s="228" t="str">
        <f t="shared" si="12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2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21"/>
        <v>0</v>
      </c>
      <c r="AB993" s="228" t="str">
        <f t="shared" si="12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2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21"/>
        <v>0</v>
      </c>
      <c r="AB994" s="228" t="str">
        <f t="shared" si="12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2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21"/>
        <v>0</v>
      </c>
      <c r="AB995" s="228" t="str">
        <f t="shared" si="12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2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21"/>
        <v>0</v>
      </c>
      <c r="AB996" s="228" t="str">
        <f t="shared" si="12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2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21"/>
        <v>0</v>
      </c>
      <c r="AB997" s="228" t="str">
        <f t="shared" si="12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2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21"/>
        <v>0</v>
      </c>
      <c r="AB998" s="228" t="str">
        <f t="shared" si="12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2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21"/>
        <v>0</v>
      </c>
      <c r="AB999" s="228" t="str">
        <f t="shared" si="12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2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21"/>
        <v>0</v>
      </c>
      <c r="AB1000" s="228" t="str">
        <f t="shared" si="12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2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21"/>
        <v>0</v>
      </c>
      <c r="AB1001" s="228" t="str">
        <f t="shared" si="12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2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21"/>
        <v>0</v>
      </c>
      <c r="AB1002" s="228" t="str">
        <f t="shared" si="12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2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21"/>
        <v>0</v>
      </c>
      <c r="AB1003" s="228" t="str">
        <f t="shared" si="12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2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21"/>
        <v>0</v>
      </c>
      <c r="AB1004" s="228" t="str">
        <f t="shared" si="12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2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21"/>
        <v>0</v>
      </c>
      <c r="AB1005" s="228" t="str">
        <f t="shared" si="12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2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21"/>
        <v>0</v>
      </c>
      <c r="AB1006" s="228" t="str">
        <f t="shared" si="12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2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21"/>
        <v>0</v>
      </c>
      <c r="AB1007" s="228" t="str">
        <f t="shared" si="12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2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21"/>
        <v>0</v>
      </c>
      <c r="AB1008" s="228" t="str">
        <f t="shared" si="12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2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21"/>
        <v>0</v>
      </c>
      <c r="AB1009" s="228" t="str">
        <f t="shared" si="12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2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21"/>
        <v>0</v>
      </c>
      <c r="AB1010" s="228" t="str">
        <f t="shared" si="12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2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21"/>
        <v>0</v>
      </c>
      <c r="AB1011" s="228" t="str">
        <f t="shared" si="12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2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21"/>
        <v>0</v>
      </c>
      <c r="AB1012" s="228" t="str">
        <f t="shared" si="12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2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21"/>
        <v>0</v>
      </c>
      <c r="AB1013" s="228" t="str">
        <f t="shared" si="12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2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21"/>
        <v>0</v>
      </c>
      <c r="AB1014" s="228" t="str">
        <f t="shared" si="12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2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21"/>
        <v>0</v>
      </c>
      <c r="AB1015" s="228" t="str">
        <f t="shared" si="12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2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21"/>
        <v>0</v>
      </c>
      <c r="AB1016" s="228" t="str">
        <f t="shared" si="12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 ca="1" si="123">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 ca="1" si="124">IF(AND(C1017="Smelter not listed",OR(LEN(D1017)=0,LEN(E1017)=0)),1,0)</f>
        <v>0</v>
      </c>
      <c r="AB1017" s="228" t="str">
        <f t="shared" ref="AB1017" si="125">B1017&amp;C1017</f>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S1049" ca="1" si="126">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X1049" ca="1" si="127">IF(AND(C1018="Smelter not listed",OR(LEN(D1018)=0,LEN(E1018)=0)),1,0)</f>
        <v>0</v>
      </c>
      <c r="AB1018" s="228" t="str">
        <f t="shared" ref="AB1018:AB1049" si="128">B1018&amp;C1018</f>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2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27"/>
        <v>0</v>
      </c>
      <c r="AB1019" s="228" t="str">
        <f t="shared" si="128"/>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2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27"/>
        <v>0</v>
      </c>
      <c r="AB1020" s="228" t="str">
        <f t="shared" si="128"/>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2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27"/>
        <v>0</v>
      </c>
      <c r="AB1021" s="228" t="str">
        <f t="shared" si="12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2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27"/>
        <v>0</v>
      </c>
      <c r="AB1022" s="228" t="str">
        <f t="shared" si="12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2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27"/>
        <v>0</v>
      </c>
      <c r="AB1023" s="228" t="str">
        <f t="shared" si="12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2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27"/>
        <v>0</v>
      </c>
      <c r="AB1024" s="228" t="str">
        <f t="shared" si="12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2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27"/>
        <v>0</v>
      </c>
      <c r="AB1025" s="228" t="str">
        <f t="shared" si="12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2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27"/>
        <v>0</v>
      </c>
      <c r="AB1026" s="228" t="str">
        <f t="shared" si="12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2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27"/>
        <v>0</v>
      </c>
      <c r="AB1027" s="228" t="str">
        <f t="shared" si="12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2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27"/>
        <v>0</v>
      </c>
      <c r="AB1028" s="228" t="str">
        <f t="shared" si="12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2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27"/>
        <v>0</v>
      </c>
      <c r="AB1029" s="228" t="str">
        <f t="shared" si="12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2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27"/>
        <v>0</v>
      </c>
      <c r="AB1030" s="228" t="str">
        <f t="shared" si="12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2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27"/>
        <v>0</v>
      </c>
      <c r="AB1031" s="228" t="str">
        <f t="shared" si="12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2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27"/>
        <v>0</v>
      </c>
      <c r="AB1032" s="228" t="str">
        <f t="shared" si="12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2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27"/>
        <v>0</v>
      </c>
      <c r="AB1033" s="228" t="str">
        <f t="shared" si="12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2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27"/>
        <v>0</v>
      </c>
      <c r="AB1034" s="228" t="str">
        <f t="shared" si="12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2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27"/>
        <v>0</v>
      </c>
      <c r="AB1035" s="228" t="str">
        <f t="shared" si="12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2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27"/>
        <v>0</v>
      </c>
      <c r="AB1036" s="228" t="str">
        <f t="shared" si="12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2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27"/>
        <v>0</v>
      </c>
      <c r="AB1037" s="228" t="str">
        <f t="shared" si="12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2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27"/>
        <v>0</v>
      </c>
      <c r="AB1038" s="228" t="str">
        <f t="shared" si="12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2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27"/>
        <v>0</v>
      </c>
      <c r="AB1039" s="228" t="str">
        <f t="shared" si="12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2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27"/>
        <v>0</v>
      </c>
      <c r="AB1040" s="228" t="str">
        <f t="shared" si="12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2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27"/>
        <v>0</v>
      </c>
      <c r="AB1041" s="228" t="str">
        <f t="shared" si="12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2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27"/>
        <v>0</v>
      </c>
      <c r="AB1042" s="228" t="str">
        <f t="shared" si="12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2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27"/>
        <v>0</v>
      </c>
      <c r="AB1043" s="228" t="str">
        <f t="shared" si="12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2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27"/>
        <v>0</v>
      </c>
      <c r="AB1044" s="228" t="str">
        <f t="shared" si="12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2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27"/>
        <v>0</v>
      </c>
      <c r="AB1045" s="228" t="str">
        <f t="shared" si="12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2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27"/>
        <v>0</v>
      </c>
      <c r="AB1046" s="228" t="str">
        <f t="shared" si="12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2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27"/>
        <v>0</v>
      </c>
      <c r="AB1047" s="228" t="str">
        <f t="shared" si="12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2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27"/>
        <v>0</v>
      </c>
      <c r="AB1048" s="228" t="str">
        <f t="shared" si="12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2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27"/>
        <v>0</v>
      </c>
      <c r="AB1049" s="228" t="str">
        <f t="shared" si="12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ref="S1050:S1080" ca="1" si="129">IF(B1050="","",IF(ISERROR(MATCH($E1050,CL,0)),"Unknown",INDIRECT("'C'!$A$"&amp;MATCH($E1050,CL,0)+1)))</f>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ref="X1050:X1080" ca="1" si="130">IF(AND(C1050="Smelter not listed",OR(LEN(D1050)=0,LEN(E1050)=0)),1,0)</f>
        <v>0</v>
      </c>
      <c r="AB1050" s="228" t="str">
        <f t="shared" ref="AB1050:AB1080" si="131">B1050&amp;C1050</f>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2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30"/>
        <v>0</v>
      </c>
      <c r="AB1051" s="228" t="str">
        <f t="shared" si="131"/>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2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30"/>
        <v>0</v>
      </c>
      <c r="AB1052" s="228" t="str">
        <f t="shared" si="131"/>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2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30"/>
        <v>0</v>
      </c>
      <c r="AB1053" s="228" t="str">
        <f t="shared" si="13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2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30"/>
        <v>0</v>
      </c>
      <c r="AB1054" s="228" t="str">
        <f t="shared" si="13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2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30"/>
        <v>0</v>
      </c>
      <c r="AB1055" s="228" t="str">
        <f t="shared" si="13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2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30"/>
        <v>0</v>
      </c>
      <c r="AB1056" s="228" t="str">
        <f t="shared" si="13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2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30"/>
        <v>0</v>
      </c>
      <c r="AB1057" s="228" t="str">
        <f t="shared" si="13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2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30"/>
        <v>0</v>
      </c>
      <c r="AB1058" s="228" t="str">
        <f t="shared" si="13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2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30"/>
        <v>0</v>
      </c>
      <c r="AB1059" s="228" t="str">
        <f t="shared" si="13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2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30"/>
        <v>0</v>
      </c>
      <c r="AB1060" s="228" t="str">
        <f t="shared" si="13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2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30"/>
        <v>0</v>
      </c>
      <c r="AB1061" s="228" t="str">
        <f t="shared" si="13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2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30"/>
        <v>0</v>
      </c>
      <c r="AB1062" s="228" t="str">
        <f t="shared" si="13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2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30"/>
        <v>0</v>
      </c>
      <c r="AB1063" s="228" t="str">
        <f t="shared" si="13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2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30"/>
        <v>0</v>
      </c>
      <c r="AB1064" s="228" t="str">
        <f t="shared" si="13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2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30"/>
        <v>0</v>
      </c>
      <c r="AB1065" s="228" t="str">
        <f t="shared" si="13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2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30"/>
        <v>0</v>
      </c>
      <c r="AB1066" s="228" t="str">
        <f t="shared" si="13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2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30"/>
        <v>0</v>
      </c>
      <c r="AB1067" s="228" t="str">
        <f t="shared" si="13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2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30"/>
        <v>0</v>
      </c>
      <c r="AB1068" s="228" t="str">
        <f t="shared" si="13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2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30"/>
        <v>0</v>
      </c>
      <c r="AB1069" s="228" t="str">
        <f t="shared" si="13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2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30"/>
        <v>0</v>
      </c>
      <c r="AB1070" s="228" t="str">
        <f t="shared" si="13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2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30"/>
        <v>0</v>
      </c>
      <c r="AB1071" s="228" t="str">
        <f t="shared" si="13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2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30"/>
        <v>0</v>
      </c>
      <c r="AB1072" s="228" t="str">
        <f t="shared" si="13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2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30"/>
        <v>0</v>
      </c>
      <c r="AB1073" s="228" t="str">
        <f t="shared" si="13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2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30"/>
        <v>0</v>
      </c>
      <c r="AB1074" s="228" t="str">
        <f t="shared" si="13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2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30"/>
        <v>0</v>
      </c>
      <c r="AB1075" s="228" t="str">
        <f t="shared" si="13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2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30"/>
        <v>0</v>
      </c>
      <c r="AB1076" s="228" t="str">
        <f t="shared" si="13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2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30"/>
        <v>0</v>
      </c>
      <c r="AB1077" s="228" t="str">
        <f t="shared" si="13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2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30"/>
        <v>0</v>
      </c>
      <c r="AB1078" s="228" t="str">
        <f t="shared" si="13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2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30"/>
        <v>0</v>
      </c>
      <c r="AB1079" s="228" t="str">
        <f t="shared" si="13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2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30"/>
        <v>0</v>
      </c>
      <c r="AB1080" s="228" t="str">
        <f t="shared" si="13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 ca="1" si="132">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 ca="1" si="133">IF(AND(C1081="Smelter not listed",OR(LEN(D1081)=0,LEN(E1081)=0)),1,0)</f>
        <v>0</v>
      </c>
      <c r="AB1081" s="228" t="str">
        <f t="shared" ref="AB1081" si="134">B1081&amp;C1081</f>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S1113" ca="1" si="135">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X1113" ca="1" si="136">IF(AND(C1082="Smelter not listed",OR(LEN(D1082)=0,LEN(E1082)=0)),1,0)</f>
        <v>0</v>
      </c>
      <c r="AB1082" s="228" t="str">
        <f t="shared" ref="AB1082:AB1113" si="137">B1082&amp;C1082</f>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3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36"/>
        <v>0</v>
      </c>
      <c r="AB1083" s="228" t="str">
        <f t="shared" si="137"/>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3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36"/>
        <v>0</v>
      </c>
      <c r="AB1084" s="228" t="str">
        <f t="shared" si="137"/>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3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36"/>
        <v>0</v>
      </c>
      <c r="AB1085" s="228" t="str">
        <f t="shared" si="13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3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36"/>
        <v>0</v>
      </c>
      <c r="AB1086" s="228" t="str">
        <f t="shared" si="13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3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36"/>
        <v>0</v>
      </c>
      <c r="AB1087" s="228" t="str">
        <f t="shared" si="13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3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36"/>
        <v>0</v>
      </c>
      <c r="AB1088" s="228" t="str">
        <f t="shared" si="13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3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36"/>
        <v>0</v>
      </c>
      <c r="AB1089" s="228" t="str">
        <f t="shared" si="13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3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36"/>
        <v>0</v>
      </c>
      <c r="AB1090" s="228" t="str">
        <f t="shared" si="13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3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36"/>
        <v>0</v>
      </c>
      <c r="AB1091" s="228" t="str">
        <f t="shared" si="13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3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36"/>
        <v>0</v>
      </c>
      <c r="AB1092" s="228" t="str">
        <f t="shared" si="13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3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36"/>
        <v>0</v>
      </c>
      <c r="AB1093" s="228" t="str">
        <f t="shared" si="13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3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36"/>
        <v>0</v>
      </c>
      <c r="AB1094" s="228" t="str">
        <f t="shared" si="13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3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36"/>
        <v>0</v>
      </c>
      <c r="AB1095" s="228" t="str">
        <f t="shared" si="13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3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36"/>
        <v>0</v>
      </c>
      <c r="AB1096" s="228" t="str">
        <f t="shared" si="13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3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36"/>
        <v>0</v>
      </c>
      <c r="AB1097" s="228" t="str">
        <f t="shared" si="13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3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36"/>
        <v>0</v>
      </c>
      <c r="AB1098" s="228" t="str">
        <f t="shared" si="13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3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36"/>
        <v>0</v>
      </c>
      <c r="AB1099" s="228" t="str">
        <f t="shared" si="13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3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36"/>
        <v>0</v>
      </c>
      <c r="AB1100" s="228" t="str">
        <f t="shared" si="13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3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36"/>
        <v>0</v>
      </c>
      <c r="AB1101" s="228" t="str">
        <f t="shared" si="13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3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36"/>
        <v>0</v>
      </c>
      <c r="AB1102" s="228" t="str">
        <f t="shared" si="13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3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36"/>
        <v>0</v>
      </c>
      <c r="AB1103" s="228" t="str">
        <f t="shared" si="13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3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36"/>
        <v>0</v>
      </c>
      <c r="AB1104" s="228" t="str">
        <f t="shared" si="13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3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36"/>
        <v>0</v>
      </c>
      <c r="AB1105" s="228" t="str">
        <f t="shared" si="13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3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36"/>
        <v>0</v>
      </c>
      <c r="AB1106" s="228" t="str">
        <f t="shared" si="13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3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36"/>
        <v>0</v>
      </c>
      <c r="AB1107" s="228" t="str">
        <f t="shared" si="13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3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36"/>
        <v>0</v>
      </c>
      <c r="AB1108" s="228" t="str">
        <f t="shared" si="13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3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36"/>
        <v>0</v>
      </c>
      <c r="AB1109" s="228" t="str">
        <f t="shared" si="13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3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36"/>
        <v>0</v>
      </c>
      <c r="AB1110" s="228" t="str">
        <f t="shared" si="13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3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36"/>
        <v>0</v>
      </c>
      <c r="AB1111" s="228" t="str">
        <f t="shared" si="13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3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36"/>
        <v>0</v>
      </c>
      <c r="AB1112" s="228" t="str">
        <f t="shared" si="13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3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36"/>
        <v>0</v>
      </c>
      <c r="AB1113" s="228" t="str">
        <f t="shared" si="13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ref="S1114:S1144" ca="1" si="138">IF(B1114="","",IF(ISERROR(MATCH($E1114,CL,0)),"Unknown",INDIRECT("'C'!$A$"&amp;MATCH($E1114,CL,0)+1)))</f>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ref="X1114:X1144" ca="1" si="139">IF(AND(C1114="Smelter not listed",OR(LEN(D1114)=0,LEN(E1114)=0)),1,0)</f>
        <v>0</v>
      </c>
      <c r="AB1114" s="228" t="str">
        <f t="shared" ref="AB1114:AB1144" si="140">B1114&amp;C1114</f>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3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39"/>
        <v>0</v>
      </c>
      <c r="AB1115" s="228" t="str">
        <f t="shared" si="140"/>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3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39"/>
        <v>0</v>
      </c>
      <c r="AB1116" s="228" t="str">
        <f t="shared" si="140"/>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3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39"/>
        <v>0</v>
      </c>
      <c r="AB1117" s="228" t="str">
        <f t="shared" si="14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3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39"/>
        <v>0</v>
      </c>
      <c r="AB1118" s="228" t="str">
        <f t="shared" si="14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3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39"/>
        <v>0</v>
      </c>
      <c r="AB1119" s="228" t="str">
        <f t="shared" si="14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3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39"/>
        <v>0</v>
      </c>
      <c r="AB1120" s="228" t="str">
        <f t="shared" si="14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3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39"/>
        <v>0</v>
      </c>
      <c r="AB1121" s="228" t="str">
        <f t="shared" si="14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3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39"/>
        <v>0</v>
      </c>
      <c r="AB1122" s="228" t="str">
        <f t="shared" si="14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3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39"/>
        <v>0</v>
      </c>
      <c r="AB1123" s="228" t="str">
        <f t="shared" si="14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3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39"/>
        <v>0</v>
      </c>
      <c r="AB1124" s="228" t="str">
        <f t="shared" si="14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3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39"/>
        <v>0</v>
      </c>
      <c r="AB1125" s="228" t="str">
        <f t="shared" si="14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3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39"/>
        <v>0</v>
      </c>
      <c r="AB1126" s="228" t="str">
        <f t="shared" si="14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3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39"/>
        <v>0</v>
      </c>
      <c r="AB1127" s="228" t="str">
        <f t="shared" si="14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3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39"/>
        <v>0</v>
      </c>
      <c r="AB1128" s="228" t="str">
        <f t="shared" si="14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3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39"/>
        <v>0</v>
      </c>
      <c r="AB1129" s="228" t="str">
        <f t="shared" si="14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3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39"/>
        <v>0</v>
      </c>
      <c r="AB1130" s="228" t="str">
        <f t="shared" si="14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3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39"/>
        <v>0</v>
      </c>
      <c r="AB1131" s="228" t="str">
        <f t="shared" si="14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3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39"/>
        <v>0</v>
      </c>
      <c r="AB1132" s="228" t="str">
        <f t="shared" si="14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3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39"/>
        <v>0</v>
      </c>
      <c r="AB1133" s="228" t="str">
        <f t="shared" si="14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3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39"/>
        <v>0</v>
      </c>
      <c r="AB1134" s="228" t="str">
        <f t="shared" si="14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3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39"/>
        <v>0</v>
      </c>
      <c r="AB1135" s="228" t="str">
        <f t="shared" si="14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3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39"/>
        <v>0</v>
      </c>
      <c r="AB1136" s="228" t="str">
        <f t="shared" si="14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3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39"/>
        <v>0</v>
      </c>
      <c r="AB1137" s="228" t="str">
        <f t="shared" si="14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3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39"/>
        <v>0</v>
      </c>
      <c r="AB1138" s="228" t="str">
        <f t="shared" si="14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3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39"/>
        <v>0</v>
      </c>
      <c r="AB1139" s="228" t="str">
        <f t="shared" si="14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3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39"/>
        <v>0</v>
      </c>
      <c r="AB1140" s="228" t="str">
        <f t="shared" si="14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3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39"/>
        <v>0</v>
      </c>
      <c r="AB1141" s="228" t="str">
        <f t="shared" si="14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3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39"/>
        <v>0</v>
      </c>
      <c r="AB1142" s="228" t="str">
        <f t="shared" si="14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3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39"/>
        <v>0</v>
      </c>
      <c r="AB1143" s="228" t="str">
        <f t="shared" si="14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3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39"/>
        <v>0</v>
      </c>
      <c r="AB1144" s="228" t="str">
        <f t="shared" si="14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 ca="1" si="141">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 ca="1" si="142">IF(AND(C1145="Smelter not listed",OR(LEN(D1145)=0,LEN(E1145)=0)),1,0)</f>
        <v>0</v>
      </c>
      <c r="AB1145" s="228" t="str">
        <f t="shared" ref="AB1145" si="143">B1145&amp;C1145</f>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S1177" ca="1" si="144">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X1177" ca="1" si="145">IF(AND(C1146="Smelter not listed",OR(LEN(D1146)=0,LEN(E1146)=0)),1,0)</f>
        <v>0</v>
      </c>
      <c r="AB1146" s="228" t="str">
        <f t="shared" ref="AB1146:AB1177" si="146">B1146&amp;C1146</f>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4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45"/>
        <v>0</v>
      </c>
      <c r="AB1147" s="228" t="str">
        <f t="shared" si="146"/>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4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45"/>
        <v>0</v>
      </c>
      <c r="AB1148" s="228" t="str">
        <f t="shared" si="146"/>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4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45"/>
        <v>0</v>
      </c>
      <c r="AB1149" s="228" t="str">
        <f t="shared" si="14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4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45"/>
        <v>0</v>
      </c>
      <c r="AB1150" s="228" t="str">
        <f t="shared" si="14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4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45"/>
        <v>0</v>
      </c>
      <c r="AB1151" s="228" t="str">
        <f t="shared" si="14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4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45"/>
        <v>0</v>
      </c>
      <c r="AB1152" s="228" t="str">
        <f t="shared" si="14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4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45"/>
        <v>0</v>
      </c>
      <c r="AB1153" s="228" t="str">
        <f t="shared" si="14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4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45"/>
        <v>0</v>
      </c>
      <c r="AB1154" s="228" t="str">
        <f t="shared" si="14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4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45"/>
        <v>0</v>
      </c>
      <c r="AB1155" s="228" t="str">
        <f t="shared" si="14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4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45"/>
        <v>0</v>
      </c>
      <c r="AB1156" s="228" t="str">
        <f t="shared" si="14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4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45"/>
        <v>0</v>
      </c>
      <c r="AB1157" s="228" t="str">
        <f t="shared" si="14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4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45"/>
        <v>0</v>
      </c>
      <c r="AB1158" s="228" t="str">
        <f t="shared" si="14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4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45"/>
        <v>0</v>
      </c>
      <c r="AB1159" s="228" t="str">
        <f t="shared" si="14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4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45"/>
        <v>0</v>
      </c>
      <c r="AB1160" s="228" t="str">
        <f t="shared" si="14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4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45"/>
        <v>0</v>
      </c>
      <c r="AB1161" s="228" t="str">
        <f t="shared" si="14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4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45"/>
        <v>0</v>
      </c>
      <c r="AB1162" s="228" t="str">
        <f t="shared" si="14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4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45"/>
        <v>0</v>
      </c>
      <c r="AB1163" s="228" t="str">
        <f t="shared" si="14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4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45"/>
        <v>0</v>
      </c>
      <c r="AB1164" s="228" t="str">
        <f t="shared" si="14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4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45"/>
        <v>0</v>
      </c>
      <c r="AB1165" s="228" t="str">
        <f t="shared" si="14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4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45"/>
        <v>0</v>
      </c>
      <c r="AB1166" s="228" t="str">
        <f t="shared" si="14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4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45"/>
        <v>0</v>
      </c>
      <c r="AB1167" s="228" t="str">
        <f t="shared" si="14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4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45"/>
        <v>0</v>
      </c>
      <c r="AB1168" s="228" t="str">
        <f t="shared" si="14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4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45"/>
        <v>0</v>
      </c>
      <c r="AB1169" s="228" t="str">
        <f t="shared" si="14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4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45"/>
        <v>0</v>
      </c>
      <c r="AB1170" s="228" t="str">
        <f t="shared" si="14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4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45"/>
        <v>0</v>
      </c>
      <c r="AB1171" s="228" t="str">
        <f t="shared" si="14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4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45"/>
        <v>0</v>
      </c>
      <c r="AB1172" s="228" t="str">
        <f t="shared" si="14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4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45"/>
        <v>0</v>
      </c>
      <c r="AB1173" s="228" t="str">
        <f t="shared" si="14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4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45"/>
        <v>0</v>
      </c>
      <c r="AB1174" s="228" t="str">
        <f t="shared" si="14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4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45"/>
        <v>0</v>
      </c>
      <c r="AB1175" s="228" t="str">
        <f t="shared" si="14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4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45"/>
        <v>0</v>
      </c>
      <c r="AB1176" s="228" t="str">
        <f t="shared" si="14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4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45"/>
        <v>0</v>
      </c>
      <c r="AB1177" s="228" t="str">
        <f t="shared" si="14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ref="S1178:S1208" ca="1" si="147">IF(B1178="","",IF(ISERROR(MATCH($E1178,CL,0)),"Unknown",INDIRECT("'C'!$A$"&amp;MATCH($E1178,CL,0)+1)))</f>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ref="X1178:X1208" ca="1" si="148">IF(AND(C1178="Smelter not listed",OR(LEN(D1178)=0,LEN(E1178)=0)),1,0)</f>
        <v>0</v>
      </c>
      <c r="AB1178" s="228" t="str">
        <f t="shared" ref="AB1178:AB1208" si="149">B1178&amp;C1178</f>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4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48"/>
        <v>0</v>
      </c>
      <c r="AB1179" s="228" t="str">
        <f t="shared" si="149"/>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4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48"/>
        <v>0</v>
      </c>
      <c r="AB1180" s="228" t="str">
        <f t="shared" si="149"/>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4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48"/>
        <v>0</v>
      </c>
      <c r="AB1181" s="228" t="str">
        <f t="shared" si="14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4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48"/>
        <v>0</v>
      </c>
      <c r="AB1182" s="228" t="str">
        <f t="shared" si="14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4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48"/>
        <v>0</v>
      </c>
      <c r="AB1183" s="228" t="str">
        <f t="shared" si="14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4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48"/>
        <v>0</v>
      </c>
      <c r="AB1184" s="228" t="str">
        <f t="shared" si="14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4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48"/>
        <v>0</v>
      </c>
      <c r="AB1185" s="228" t="str">
        <f t="shared" si="14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4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48"/>
        <v>0</v>
      </c>
      <c r="AB1186" s="228" t="str">
        <f t="shared" si="14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4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48"/>
        <v>0</v>
      </c>
      <c r="AB1187" s="228" t="str">
        <f t="shared" si="14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4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48"/>
        <v>0</v>
      </c>
      <c r="AB1188" s="228" t="str">
        <f t="shared" si="14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4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48"/>
        <v>0</v>
      </c>
      <c r="AB1189" s="228" t="str">
        <f t="shared" si="14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4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48"/>
        <v>0</v>
      </c>
      <c r="AB1190" s="228" t="str">
        <f t="shared" si="14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4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48"/>
        <v>0</v>
      </c>
      <c r="AB1191" s="228" t="str">
        <f t="shared" si="14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4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48"/>
        <v>0</v>
      </c>
      <c r="AB1192" s="228" t="str">
        <f t="shared" si="14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4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48"/>
        <v>0</v>
      </c>
      <c r="AB1193" s="228" t="str">
        <f t="shared" si="14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4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48"/>
        <v>0</v>
      </c>
      <c r="AB1194" s="228" t="str">
        <f t="shared" si="14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4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48"/>
        <v>0</v>
      </c>
      <c r="AB1195" s="228" t="str">
        <f t="shared" si="14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4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48"/>
        <v>0</v>
      </c>
      <c r="AB1196" s="228" t="str">
        <f t="shared" si="14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4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48"/>
        <v>0</v>
      </c>
      <c r="AB1197" s="228" t="str">
        <f t="shared" si="14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4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48"/>
        <v>0</v>
      </c>
      <c r="AB1198" s="228" t="str">
        <f t="shared" si="14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4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48"/>
        <v>0</v>
      </c>
      <c r="AB1199" s="228" t="str">
        <f t="shared" si="14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4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48"/>
        <v>0</v>
      </c>
      <c r="AB1200" s="228" t="str">
        <f t="shared" si="14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4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48"/>
        <v>0</v>
      </c>
      <c r="AB1201" s="228" t="str">
        <f t="shared" si="14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4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48"/>
        <v>0</v>
      </c>
      <c r="AB1202" s="228" t="str">
        <f t="shared" si="14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4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48"/>
        <v>0</v>
      </c>
      <c r="AB1203" s="228" t="str">
        <f t="shared" si="14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4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48"/>
        <v>0</v>
      </c>
      <c r="AB1204" s="228" t="str">
        <f t="shared" si="14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4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48"/>
        <v>0</v>
      </c>
      <c r="AB1205" s="228" t="str">
        <f t="shared" si="14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4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48"/>
        <v>0</v>
      </c>
      <c r="AB1206" s="228" t="str">
        <f t="shared" si="14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4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48"/>
        <v>0</v>
      </c>
      <c r="AB1207" s="228" t="str">
        <f t="shared" si="14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4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48"/>
        <v>0</v>
      </c>
      <c r="AB1208" s="228" t="str">
        <f t="shared" si="14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 ca="1" si="150">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 ca="1" si="151">IF(AND(C1209="Smelter not listed",OR(LEN(D1209)=0,LEN(E1209)=0)),1,0)</f>
        <v>0</v>
      </c>
      <c r="AB1209" s="228" t="str">
        <f t="shared" ref="AB1209" si="152">B1209&amp;C1209</f>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S1241" ca="1" si="153">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X1241" ca="1" si="154">IF(AND(C1210="Smelter not listed",OR(LEN(D1210)=0,LEN(E1210)=0)),1,0)</f>
        <v>0</v>
      </c>
      <c r="AB1210" s="228" t="str">
        <f t="shared" ref="AB1210:AB1241" si="155">B1210&amp;C1210</f>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5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54"/>
        <v>0</v>
      </c>
      <c r="AB1211" s="228" t="str">
        <f t="shared" si="155"/>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5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54"/>
        <v>0</v>
      </c>
      <c r="AB1212" s="228" t="str">
        <f t="shared" si="155"/>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5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54"/>
        <v>0</v>
      </c>
      <c r="AB1213" s="228" t="str">
        <f t="shared" si="15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5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54"/>
        <v>0</v>
      </c>
      <c r="AB1214" s="228" t="str">
        <f t="shared" si="15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5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54"/>
        <v>0</v>
      </c>
      <c r="AB1215" s="228" t="str">
        <f t="shared" si="15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5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54"/>
        <v>0</v>
      </c>
      <c r="AB1216" s="228" t="str">
        <f t="shared" si="15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5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54"/>
        <v>0</v>
      </c>
      <c r="AB1217" s="228" t="str">
        <f t="shared" si="15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5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54"/>
        <v>0</v>
      </c>
      <c r="AB1218" s="228" t="str">
        <f t="shared" si="15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5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54"/>
        <v>0</v>
      </c>
      <c r="AB1219" s="228" t="str">
        <f t="shared" si="15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5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54"/>
        <v>0</v>
      </c>
      <c r="AB1220" s="228" t="str">
        <f t="shared" si="15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5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54"/>
        <v>0</v>
      </c>
      <c r="AB1221" s="228" t="str">
        <f t="shared" si="15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5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54"/>
        <v>0</v>
      </c>
      <c r="AB1222" s="228" t="str">
        <f t="shared" si="15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5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54"/>
        <v>0</v>
      </c>
      <c r="AB1223" s="228" t="str">
        <f t="shared" si="15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5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54"/>
        <v>0</v>
      </c>
      <c r="AB1224" s="228" t="str">
        <f t="shared" si="15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5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54"/>
        <v>0</v>
      </c>
      <c r="AB1225" s="228" t="str">
        <f t="shared" si="15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5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54"/>
        <v>0</v>
      </c>
      <c r="AB1226" s="228" t="str">
        <f t="shared" si="15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5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54"/>
        <v>0</v>
      </c>
      <c r="AB1227" s="228" t="str">
        <f t="shared" si="15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5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54"/>
        <v>0</v>
      </c>
      <c r="AB1228" s="228" t="str">
        <f t="shared" si="15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5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54"/>
        <v>0</v>
      </c>
      <c r="AB1229" s="228" t="str">
        <f t="shared" si="15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5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54"/>
        <v>0</v>
      </c>
      <c r="AB1230" s="228" t="str">
        <f t="shared" si="15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5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54"/>
        <v>0</v>
      </c>
      <c r="AB1231" s="228" t="str">
        <f t="shared" si="15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5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54"/>
        <v>0</v>
      </c>
      <c r="AB1232" s="228" t="str">
        <f t="shared" si="15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5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54"/>
        <v>0</v>
      </c>
      <c r="AB1233" s="228" t="str">
        <f t="shared" si="15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5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54"/>
        <v>0</v>
      </c>
      <c r="AB1234" s="228" t="str">
        <f t="shared" si="15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5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54"/>
        <v>0</v>
      </c>
      <c r="AB1235" s="228" t="str">
        <f t="shared" si="15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5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54"/>
        <v>0</v>
      </c>
      <c r="AB1236" s="228" t="str">
        <f t="shared" si="15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5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54"/>
        <v>0</v>
      </c>
      <c r="AB1237" s="228" t="str">
        <f t="shared" si="15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5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54"/>
        <v>0</v>
      </c>
      <c r="AB1238" s="228" t="str">
        <f t="shared" si="15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5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54"/>
        <v>0</v>
      </c>
      <c r="AB1239" s="228" t="str">
        <f t="shared" si="15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5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54"/>
        <v>0</v>
      </c>
      <c r="AB1240" s="228" t="str">
        <f t="shared" si="15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5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54"/>
        <v>0</v>
      </c>
      <c r="AB1241" s="228" t="str">
        <f t="shared" si="15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ref="S1242:S1272" ca="1" si="156">IF(B1242="","",IF(ISERROR(MATCH($E1242,CL,0)),"Unknown",INDIRECT("'C'!$A$"&amp;MATCH($E1242,CL,0)+1)))</f>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ref="X1242:X1272" ca="1" si="157">IF(AND(C1242="Smelter not listed",OR(LEN(D1242)=0,LEN(E1242)=0)),1,0)</f>
        <v>0</v>
      </c>
      <c r="AB1242" s="228" t="str">
        <f t="shared" ref="AB1242:AB1272" si="158">B1242&amp;C1242</f>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5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57"/>
        <v>0</v>
      </c>
      <c r="AB1243" s="228" t="str">
        <f t="shared" si="158"/>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5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57"/>
        <v>0</v>
      </c>
      <c r="AB1244" s="228" t="str">
        <f t="shared" si="158"/>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5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57"/>
        <v>0</v>
      </c>
      <c r="AB1245" s="228" t="str">
        <f t="shared" si="15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5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57"/>
        <v>0</v>
      </c>
      <c r="AB1246" s="228" t="str">
        <f t="shared" si="15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5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57"/>
        <v>0</v>
      </c>
      <c r="AB1247" s="228" t="str">
        <f t="shared" si="15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5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57"/>
        <v>0</v>
      </c>
      <c r="AB1248" s="228" t="str">
        <f t="shared" si="15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5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57"/>
        <v>0</v>
      </c>
      <c r="AB1249" s="228" t="str">
        <f t="shared" si="15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5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57"/>
        <v>0</v>
      </c>
      <c r="AB1250" s="228" t="str">
        <f t="shared" si="15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5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57"/>
        <v>0</v>
      </c>
      <c r="AB1251" s="228" t="str">
        <f t="shared" si="15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5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57"/>
        <v>0</v>
      </c>
      <c r="AB1252" s="228" t="str">
        <f t="shared" si="15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5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57"/>
        <v>0</v>
      </c>
      <c r="AB1253" s="228" t="str">
        <f t="shared" si="15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5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57"/>
        <v>0</v>
      </c>
      <c r="AB1254" s="228" t="str">
        <f t="shared" si="15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5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57"/>
        <v>0</v>
      </c>
      <c r="AB1255" s="228" t="str">
        <f t="shared" si="15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5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57"/>
        <v>0</v>
      </c>
      <c r="AB1256" s="228" t="str">
        <f t="shared" si="15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5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57"/>
        <v>0</v>
      </c>
      <c r="AB1257" s="228" t="str">
        <f t="shared" si="15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5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57"/>
        <v>0</v>
      </c>
      <c r="AB1258" s="228" t="str">
        <f t="shared" si="15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5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57"/>
        <v>0</v>
      </c>
      <c r="AB1259" s="228" t="str">
        <f t="shared" si="15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5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57"/>
        <v>0</v>
      </c>
      <c r="AB1260" s="228" t="str">
        <f t="shared" si="15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5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57"/>
        <v>0</v>
      </c>
      <c r="AB1261" s="228" t="str">
        <f t="shared" si="15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5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57"/>
        <v>0</v>
      </c>
      <c r="AB1262" s="228" t="str">
        <f t="shared" si="15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5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57"/>
        <v>0</v>
      </c>
      <c r="AB1263" s="228" t="str">
        <f t="shared" si="15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5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57"/>
        <v>0</v>
      </c>
      <c r="AB1264" s="228" t="str">
        <f t="shared" si="15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5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57"/>
        <v>0</v>
      </c>
      <c r="AB1265" s="228" t="str">
        <f t="shared" si="15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5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57"/>
        <v>0</v>
      </c>
      <c r="AB1266" s="228" t="str">
        <f t="shared" si="15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5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57"/>
        <v>0</v>
      </c>
      <c r="AB1267" s="228" t="str">
        <f t="shared" si="15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5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57"/>
        <v>0</v>
      </c>
      <c r="AB1268" s="228" t="str">
        <f t="shared" si="15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5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57"/>
        <v>0</v>
      </c>
      <c r="AB1269" s="228" t="str">
        <f t="shared" si="15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5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57"/>
        <v>0</v>
      </c>
      <c r="AB1270" s="228" t="str">
        <f t="shared" si="15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5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57"/>
        <v>0</v>
      </c>
      <c r="AB1271" s="228" t="str">
        <f t="shared" si="15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5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57"/>
        <v>0</v>
      </c>
      <c r="AB1272" s="228" t="str">
        <f t="shared" si="15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 ca="1" si="159">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 ca="1" si="160">IF(AND(C1273="Smelter not listed",OR(LEN(D1273)=0,LEN(E1273)=0)),1,0)</f>
        <v>0</v>
      </c>
      <c r="AB1273" s="228" t="str">
        <f t="shared" ref="AB1273" si="161">B1273&amp;C1273</f>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S1305" ca="1" si="162">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X1305" ca="1" si="163">IF(AND(C1274="Smelter not listed",OR(LEN(D1274)=0,LEN(E1274)=0)),1,0)</f>
        <v>0</v>
      </c>
      <c r="AB1274" s="228" t="str">
        <f t="shared" ref="AB1274:AB1305" si="164">B1274&amp;C1274</f>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6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63"/>
        <v>0</v>
      </c>
      <c r="AB1275" s="228" t="str">
        <f t="shared" si="164"/>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6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63"/>
        <v>0</v>
      </c>
      <c r="AB1276" s="228" t="str">
        <f t="shared" si="164"/>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6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63"/>
        <v>0</v>
      </c>
      <c r="AB1277" s="228" t="str">
        <f t="shared" si="16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6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63"/>
        <v>0</v>
      </c>
      <c r="AB1278" s="228" t="str">
        <f t="shared" si="16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6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63"/>
        <v>0</v>
      </c>
      <c r="AB1279" s="228" t="str">
        <f t="shared" si="16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6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63"/>
        <v>0</v>
      </c>
      <c r="AB1280" s="228" t="str">
        <f t="shared" si="16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6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63"/>
        <v>0</v>
      </c>
      <c r="AB1281" s="228" t="str">
        <f t="shared" si="16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6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63"/>
        <v>0</v>
      </c>
      <c r="AB1282" s="228" t="str">
        <f t="shared" si="16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6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63"/>
        <v>0</v>
      </c>
      <c r="AB1283" s="228" t="str">
        <f t="shared" si="16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6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63"/>
        <v>0</v>
      </c>
      <c r="AB1284" s="228" t="str">
        <f t="shared" si="16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6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63"/>
        <v>0</v>
      </c>
      <c r="AB1285" s="228" t="str">
        <f t="shared" si="16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6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63"/>
        <v>0</v>
      </c>
      <c r="AB1286" s="228" t="str">
        <f t="shared" si="16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6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63"/>
        <v>0</v>
      </c>
      <c r="AB1287" s="228" t="str">
        <f t="shared" si="16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6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63"/>
        <v>0</v>
      </c>
      <c r="AB1288" s="228" t="str">
        <f t="shared" si="16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6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63"/>
        <v>0</v>
      </c>
      <c r="AB1289" s="228" t="str">
        <f t="shared" si="16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6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63"/>
        <v>0</v>
      </c>
      <c r="AB1290" s="228" t="str">
        <f t="shared" si="16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6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63"/>
        <v>0</v>
      </c>
      <c r="AB1291" s="228" t="str">
        <f t="shared" si="16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6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63"/>
        <v>0</v>
      </c>
      <c r="AB1292" s="228" t="str">
        <f t="shared" si="16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6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63"/>
        <v>0</v>
      </c>
      <c r="AB1293" s="228" t="str">
        <f t="shared" si="16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6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63"/>
        <v>0</v>
      </c>
      <c r="AB1294" s="228" t="str">
        <f t="shared" si="16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6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63"/>
        <v>0</v>
      </c>
      <c r="AB1295" s="228" t="str">
        <f t="shared" si="16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6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63"/>
        <v>0</v>
      </c>
      <c r="AB1296" s="228" t="str">
        <f t="shared" si="16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6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63"/>
        <v>0</v>
      </c>
      <c r="AB1297" s="228" t="str">
        <f t="shared" si="16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6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63"/>
        <v>0</v>
      </c>
      <c r="AB1298" s="228" t="str">
        <f t="shared" si="16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6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63"/>
        <v>0</v>
      </c>
      <c r="AB1299" s="228" t="str">
        <f t="shared" si="16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6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63"/>
        <v>0</v>
      </c>
      <c r="AB1300" s="228" t="str">
        <f t="shared" si="16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6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63"/>
        <v>0</v>
      </c>
      <c r="AB1301" s="228" t="str">
        <f t="shared" si="16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6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63"/>
        <v>0</v>
      </c>
      <c r="AB1302" s="228" t="str">
        <f t="shared" si="16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6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63"/>
        <v>0</v>
      </c>
      <c r="AB1303" s="228" t="str">
        <f t="shared" si="16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6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63"/>
        <v>0</v>
      </c>
      <c r="AB1304" s="228" t="str">
        <f t="shared" si="16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6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63"/>
        <v>0</v>
      </c>
      <c r="AB1305" s="228" t="str">
        <f t="shared" si="16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ref="S1306:S1336" ca="1" si="165">IF(B1306="","",IF(ISERROR(MATCH($E1306,CL,0)),"Unknown",INDIRECT("'C'!$A$"&amp;MATCH($E1306,CL,0)+1)))</f>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ref="X1306:X1336" ca="1" si="166">IF(AND(C1306="Smelter not listed",OR(LEN(D1306)=0,LEN(E1306)=0)),1,0)</f>
        <v>0</v>
      </c>
      <c r="AB1306" s="228" t="str">
        <f t="shared" ref="AB1306:AB1336" si="167">B1306&amp;C1306</f>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6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66"/>
        <v>0</v>
      </c>
      <c r="AB1307" s="228" t="str">
        <f t="shared" si="167"/>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6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66"/>
        <v>0</v>
      </c>
      <c r="AB1308" s="228" t="str">
        <f t="shared" si="167"/>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6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66"/>
        <v>0</v>
      </c>
      <c r="AB1309" s="228" t="str">
        <f t="shared" si="16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6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66"/>
        <v>0</v>
      </c>
      <c r="AB1310" s="228" t="str">
        <f t="shared" si="16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6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66"/>
        <v>0</v>
      </c>
      <c r="AB1311" s="228" t="str">
        <f t="shared" si="16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6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66"/>
        <v>0</v>
      </c>
      <c r="AB1312" s="228" t="str">
        <f t="shared" si="16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6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66"/>
        <v>0</v>
      </c>
      <c r="AB1313" s="228" t="str">
        <f t="shared" si="16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6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66"/>
        <v>0</v>
      </c>
      <c r="AB1314" s="228" t="str">
        <f t="shared" si="16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6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66"/>
        <v>0</v>
      </c>
      <c r="AB1315" s="228" t="str">
        <f t="shared" si="16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6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66"/>
        <v>0</v>
      </c>
      <c r="AB1316" s="228" t="str">
        <f t="shared" si="16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6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66"/>
        <v>0</v>
      </c>
      <c r="AB1317" s="228" t="str">
        <f t="shared" si="16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6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66"/>
        <v>0</v>
      </c>
      <c r="AB1318" s="228" t="str">
        <f t="shared" si="16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6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66"/>
        <v>0</v>
      </c>
      <c r="AB1319" s="228" t="str">
        <f t="shared" si="16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6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66"/>
        <v>0</v>
      </c>
      <c r="AB1320" s="228" t="str">
        <f t="shared" si="16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6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66"/>
        <v>0</v>
      </c>
      <c r="AB1321" s="228" t="str">
        <f t="shared" si="16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6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66"/>
        <v>0</v>
      </c>
      <c r="AB1322" s="228" t="str">
        <f t="shared" si="16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6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66"/>
        <v>0</v>
      </c>
      <c r="AB1323" s="228" t="str">
        <f t="shared" si="16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6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66"/>
        <v>0</v>
      </c>
      <c r="AB1324" s="228" t="str">
        <f t="shared" si="16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6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66"/>
        <v>0</v>
      </c>
      <c r="AB1325" s="228" t="str">
        <f t="shared" si="16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6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66"/>
        <v>0</v>
      </c>
      <c r="AB1326" s="228" t="str">
        <f t="shared" si="16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6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66"/>
        <v>0</v>
      </c>
      <c r="AB1327" s="228" t="str">
        <f t="shared" si="16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6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66"/>
        <v>0</v>
      </c>
      <c r="AB1328" s="228" t="str">
        <f t="shared" si="16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6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66"/>
        <v>0</v>
      </c>
      <c r="AB1329" s="228" t="str">
        <f t="shared" si="16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6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66"/>
        <v>0</v>
      </c>
      <c r="AB1330" s="228" t="str">
        <f t="shared" si="16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6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66"/>
        <v>0</v>
      </c>
      <c r="AB1331" s="228" t="str">
        <f t="shared" si="16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6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66"/>
        <v>0</v>
      </c>
      <c r="AB1332" s="228" t="str">
        <f t="shared" si="16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6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66"/>
        <v>0</v>
      </c>
      <c r="AB1333" s="228" t="str">
        <f t="shared" si="16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6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66"/>
        <v>0</v>
      </c>
      <c r="AB1334" s="228" t="str">
        <f t="shared" si="16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6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66"/>
        <v>0</v>
      </c>
      <c r="AB1335" s="228" t="str">
        <f t="shared" si="16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6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66"/>
        <v>0</v>
      </c>
      <c r="AB1336" s="228" t="str">
        <f t="shared" si="16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 ca="1" si="168">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 ca="1" si="169">IF(AND(C1337="Smelter not listed",OR(LEN(D1337)=0,LEN(E1337)=0)),1,0)</f>
        <v>0</v>
      </c>
      <c r="AB1337" s="228" t="str">
        <f t="shared" ref="AB1337" si="170">B1337&amp;C1337</f>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S1369" ca="1" si="171">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X1369" ca="1" si="172">IF(AND(C1338="Smelter not listed",OR(LEN(D1338)=0,LEN(E1338)=0)),1,0)</f>
        <v>0</v>
      </c>
      <c r="AB1338" s="228" t="str">
        <f t="shared" ref="AB1338:AB1369" si="173">B1338&amp;C1338</f>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7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72"/>
        <v>0</v>
      </c>
      <c r="AB1339" s="228" t="str">
        <f t="shared" si="173"/>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7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72"/>
        <v>0</v>
      </c>
      <c r="AB1340" s="228" t="str">
        <f t="shared" si="173"/>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7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72"/>
        <v>0</v>
      </c>
      <c r="AB1341" s="228" t="str">
        <f t="shared" si="17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7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72"/>
        <v>0</v>
      </c>
      <c r="AB1342" s="228" t="str">
        <f t="shared" si="17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7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72"/>
        <v>0</v>
      </c>
      <c r="AB1343" s="228" t="str">
        <f t="shared" si="17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7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72"/>
        <v>0</v>
      </c>
      <c r="AB1344" s="228" t="str">
        <f t="shared" si="17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7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72"/>
        <v>0</v>
      </c>
      <c r="AB1345" s="228" t="str">
        <f t="shared" si="17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7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72"/>
        <v>0</v>
      </c>
      <c r="AB1346" s="228" t="str">
        <f t="shared" si="17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7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72"/>
        <v>0</v>
      </c>
      <c r="AB1347" s="228" t="str">
        <f t="shared" si="17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7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72"/>
        <v>0</v>
      </c>
      <c r="AB1348" s="228" t="str">
        <f t="shared" si="17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7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72"/>
        <v>0</v>
      </c>
      <c r="AB1349" s="228" t="str">
        <f t="shared" si="17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7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72"/>
        <v>0</v>
      </c>
      <c r="AB1350" s="228" t="str">
        <f t="shared" si="17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7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72"/>
        <v>0</v>
      </c>
      <c r="AB1351" s="228" t="str">
        <f t="shared" si="17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7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72"/>
        <v>0</v>
      </c>
      <c r="AB1352" s="228" t="str">
        <f t="shared" si="17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7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72"/>
        <v>0</v>
      </c>
      <c r="AB1353" s="228" t="str">
        <f t="shared" si="17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7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72"/>
        <v>0</v>
      </c>
      <c r="AB1354" s="228" t="str">
        <f t="shared" si="17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7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72"/>
        <v>0</v>
      </c>
      <c r="AB1355" s="228" t="str">
        <f t="shared" si="17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7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72"/>
        <v>0</v>
      </c>
      <c r="AB1356" s="228" t="str">
        <f t="shared" si="17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7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72"/>
        <v>0</v>
      </c>
      <c r="AB1357" s="228" t="str">
        <f t="shared" si="17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7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72"/>
        <v>0</v>
      </c>
      <c r="AB1358" s="228" t="str">
        <f t="shared" si="17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7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72"/>
        <v>0</v>
      </c>
      <c r="AB1359" s="228" t="str">
        <f t="shared" si="17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7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72"/>
        <v>0</v>
      </c>
      <c r="AB1360" s="228" t="str">
        <f t="shared" si="17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7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72"/>
        <v>0</v>
      </c>
      <c r="AB1361" s="228" t="str">
        <f t="shared" si="17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7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72"/>
        <v>0</v>
      </c>
      <c r="AB1362" s="228" t="str">
        <f t="shared" si="17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7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72"/>
        <v>0</v>
      </c>
      <c r="AB1363" s="228" t="str">
        <f t="shared" si="17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7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72"/>
        <v>0</v>
      </c>
      <c r="AB1364" s="228" t="str">
        <f t="shared" si="17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7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72"/>
        <v>0</v>
      </c>
      <c r="AB1365" s="228" t="str">
        <f t="shared" si="17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7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72"/>
        <v>0</v>
      </c>
      <c r="AB1366" s="228" t="str">
        <f t="shared" si="17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7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72"/>
        <v>0</v>
      </c>
      <c r="AB1367" s="228" t="str">
        <f t="shared" si="17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7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72"/>
        <v>0</v>
      </c>
      <c r="AB1368" s="228" t="str">
        <f t="shared" si="17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7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72"/>
        <v>0</v>
      </c>
      <c r="AB1369" s="228" t="str">
        <f t="shared" si="17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ref="S1370:S1400" ca="1" si="174">IF(B1370="","",IF(ISERROR(MATCH($E1370,CL,0)),"Unknown",INDIRECT("'C'!$A$"&amp;MATCH($E1370,CL,0)+1)))</f>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ref="X1370:X1400" ca="1" si="175">IF(AND(C1370="Smelter not listed",OR(LEN(D1370)=0,LEN(E1370)=0)),1,0)</f>
        <v>0</v>
      </c>
      <c r="AB1370" s="228" t="str">
        <f t="shared" ref="AB1370:AB1400" si="176">B1370&amp;C1370</f>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7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75"/>
        <v>0</v>
      </c>
      <c r="AB1371" s="228" t="str">
        <f t="shared" si="176"/>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7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75"/>
        <v>0</v>
      </c>
      <c r="AB1372" s="228" t="str">
        <f t="shared" si="176"/>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7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75"/>
        <v>0</v>
      </c>
      <c r="AB1373" s="228" t="str">
        <f t="shared" si="17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7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75"/>
        <v>0</v>
      </c>
      <c r="AB1374" s="228" t="str">
        <f t="shared" si="17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7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75"/>
        <v>0</v>
      </c>
      <c r="AB1375" s="228" t="str">
        <f t="shared" si="17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7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75"/>
        <v>0</v>
      </c>
      <c r="AB1376" s="228" t="str">
        <f t="shared" si="17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7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75"/>
        <v>0</v>
      </c>
      <c r="AB1377" s="228" t="str">
        <f t="shared" si="17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7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75"/>
        <v>0</v>
      </c>
      <c r="AB1378" s="228" t="str">
        <f t="shared" si="17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7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75"/>
        <v>0</v>
      </c>
      <c r="AB1379" s="228" t="str">
        <f t="shared" si="17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7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75"/>
        <v>0</v>
      </c>
      <c r="AB1380" s="228" t="str">
        <f t="shared" si="17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7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75"/>
        <v>0</v>
      </c>
      <c r="AB1381" s="228" t="str">
        <f t="shared" si="17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7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75"/>
        <v>0</v>
      </c>
      <c r="AB1382" s="228" t="str">
        <f t="shared" si="17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7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75"/>
        <v>0</v>
      </c>
      <c r="AB1383" s="228" t="str">
        <f t="shared" si="17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7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75"/>
        <v>0</v>
      </c>
      <c r="AB1384" s="228" t="str">
        <f t="shared" si="17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7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75"/>
        <v>0</v>
      </c>
      <c r="AB1385" s="228" t="str">
        <f t="shared" si="17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7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75"/>
        <v>0</v>
      </c>
      <c r="AB1386" s="228" t="str">
        <f t="shared" si="17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7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75"/>
        <v>0</v>
      </c>
      <c r="AB1387" s="228" t="str">
        <f t="shared" si="17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7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75"/>
        <v>0</v>
      </c>
      <c r="AB1388" s="228" t="str">
        <f t="shared" si="17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7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75"/>
        <v>0</v>
      </c>
      <c r="AB1389" s="228" t="str">
        <f t="shared" si="17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7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75"/>
        <v>0</v>
      </c>
      <c r="AB1390" s="228" t="str">
        <f t="shared" si="17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7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75"/>
        <v>0</v>
      </c>
      <c r="AB1391" s="228" t="str">
        <f t="shared" si="17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7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75"/>
        <v>0</v>
      </c>
      <c r="AB1392" s="228" t="str">
        <f t="shared" si="17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7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75"/>
        <v>0</v>
      </c>
      <c r="AB1393" s="228" t="str">
        <f t="shared" si="17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7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75"/>
        <v>0</v>
      </c>
      <c r="AB1394" s="228" t="str">
        <f t="shared" si="17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7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75"/>
        <v>0</v>
      </c>
      <c r="AB1395" s="228" t="str">
        <f t="shared" si="17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7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75"/>
        <v>0</v>
      </c>
      <c r="AB1396" s="228" t="str">
        <f t="shared" si="17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7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75"/>
        <v>0</v>
      </c>
      <c r="AB1397" s="228" t="str">
        <f t="shared" si="17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7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75"/>
        <v>0</v>
      </c>
      <c r="AB1398" s="228" t="str">
        <f t="shared" si="17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7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75"/>
        <v>0</v>
      </c>
      <c r="AB1399" s="228" t="str">
        <f t="shared" si="17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7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75"/>
        <v>0</v>
      </c>
      <c r="AB1400" s="228" t="str">
        <f t="shared" si="17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 ca="1" si="177">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 ca="1" si="178">IF(AND(C1401="Smelter not listed",OR(LEN(D1401)=0,LEN(E1401)=0)),1,0)</f>
        <v>0</v>
      </c>
      <c r="AB1401" s="228" t="str">
        <f t="shared" ref="AB1401" si="179">B1401&amp;C1401</f>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S1433" ca="1" si="180">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X1433" ca="1" si="181">IF(AND(C1402="Smelter not listed",OR(LEN(D1402)=0,LEN(E1402)=0)),1,0)</f>
        <v>0</v>
      </c>
      <c r="AB1402" s="228" t="str">
        <f t="shared" ref="AB1402:AB1433" si="182">B1402&amp;C1402</f>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8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81"/>
        <v>0</v>
      </c>
      <c r="AB1403" s="228" t="str">
        <f t="shared" si="182"/>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8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81"/>
        <v>0</v>
      </c>
      <c r="AB1404" s="228" t="str">
        <f t="shared" si="182"/>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8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81"/>
        <v>0</v>
      </c>
      <c r="AB1405" s="228" t="str">
        <f t="shared" si="18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8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81"/>
        <v>0</v>
      </c>
      <c r="AB1406" s="228" t="str">
        <f t="shared" si="18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8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81"/>
        <v>0</v>
      </c>
      <c r="AB1407" s="228" t="str">
        <f t="shared" si="18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8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81"/>
        <v>0</v>
      </c>
      <c r="AB1408" s="228" t="str">
        <f t="shared" si="18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8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81"/>
        <v>0</v>
      </c>
      <c r="AB1409" s="228" t="str">
        <f t="shared" si="18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8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81"/>
        <v>0</v>
      </c>
      <c r="AB1410" s="228" t="str">
        <f t="shared" si="18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8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81"/>
        <v>0</v>
      </c>
      <c r="AB1411" s="228" t="str">
        <f t="shared" si="18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8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81"/>
        <v>0</v>
      </c>
      <c r="AB1412" s="228" t="str">
        <f t="shared" si="18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8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81"/>
        <v>0</v>
      </c>
      <c r="AB1413" s="228" t="str">
        <f t="shared" si="18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8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81"/>
        <v>0</v>
      </c>
      <c r="AB1414" s="228" t="str">
        <f t="shared" si="18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8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81"/>
        <v>0</v>
      </c>
      <c r="AB1415" s="228" t="str">
        <f t="shared" si="18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8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81"/>
        <v>0</v>
      </c>
      <c r="AB1416" s="228" t="str">
        <f t="shared" si="18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8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81"/>
        <v>0</v>
      </c>
      <c r="AB1417" s="228" t="str">
        <f t="shared" si="18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8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81"/>
        <v>0</v>
      </c>
      <c r="AB1418" s="228" t="str">
        <f t="shared" si="18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8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81"/>
        <v>0</v>
      </c>
      <c r="AB1419" s="228" t="str">
        <f t="shared" si="18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8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81"/>
        <v>0</v>
      </c>
      <c r="AB1420" s="228" t="str">
        <f t="shared" si="18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8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81"/>
        <v>0</v>
      </c>
      <c r="AB1421" s="228" t="str">
        <f t="shared" si="18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8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81"/>
        <v>0</v>
      </c>
      <c r="AB1422" s="228" t="str">
        <f t="shared" si="18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8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81"/>
        <v>0</v>
      </c>
      <c r="AB1423" s="228" t="str">
        <f t="shared" si="18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8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81"/>
        <v>0</v>
      </c>
      <c r="AB1424" s="228" t="str">
        <f t="shared" si="18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8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81"/>
        <v>0</v>
      </c>
      <c r="AB1425" s="228" t="str">
        <f t="shared" si="18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8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81"/>
        <v>0</v>
      </c>
      <c r="AB1426" s="228" t="str">
        <f t="shared" si="18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8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81"/>
        <v>0</v>
      </c>
      <c r="AB1427" s="228" t="str">
        <f t="shared" si="18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8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81"/>
        <v>0</v>
      </c>
      <c r="AB1428" s="228" t="str">
        <f t="shared" si="18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8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81"/>
        <v>0</v>
      </c>
      <c r="AB1429" s="228" t="str">
        <f t="shared" si="18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8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81"/>
        <v>0</v>
      </c>
      <c r="AB1430" s="228" t="str">
        <f t="shared" si="18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8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81"/>
        <v>0</v>
      </c>
      <c r="AB1431" s="228" t="str">
        <f t="shared" si="18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8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81"/>
        <v>0</v>
      </c>
      <c r="AB1432" s="228" t="str">
        <f t="shared" si="18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8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81"/>
        <v>0</v>
      </c>
      <c r="AB1433" s="228" t="str">
        <f t="shared" si="18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ref="S1434:S1464" ca="1" si="183">IF(B1434="","",IF(ISERROR(MATCH($E1434,CL,0)),"Unknown",INDIRECT("'C'!$A$"&amp;MATCH($E1434,CL,0)+1)))</f>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ref="X1434:X1464" ca="1" si="184">IF(AND(C1434="Smelter not listed",OR(LEN(D1434)=0,LEN(E1434)=0)),1,0)</f>
        <v>0</v>
      </c>
      <c r="AB1434" s="228" t="str">
        <f t="shared" ref="AB1434:AB1464" si="185">B1434&amp;C1434</f>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8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84"/>
        <v>0</v>
      </c>
      <c r="AB1435" s="228" t="str">
        <f t="shared" si="185"/>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18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184"/>
        <v>0</v>
      </c>
      <c r="AB1436" s="228" t="str">
        <f t="shared" si="185"/>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8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84"/>
        <v>0</v>
      </c>
      <c r="AB1437" s="228" t="str">
        <f t="shared" si="18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8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84"/>
        <v>0</v>
      </c>
      <c r="AB1438" s="228" t="str">
        <f t="shared" si="18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8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84"/>
        <v>0</v>
      </c>
      <c r="AB1439" s="228" t="str">
        <f t="shared" si="18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8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184"/>
        <v>0</v>
      </c>
      <c r="AB1440" s="228" t="str">
        <f t="shared" si="18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8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184"/>
        <v>0</v>
      </c>
      <c r="AB1441" s="228" t="str">
        <f t="shared" si="18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8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184"/>
        <v>0</v>
      </c>
      <c r="AB1442" s="228" t="str">
        <f t="shared" si="18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8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184"/>
        <v>0</v>
      </c>
      <c r="AB1443" s="228" t="str">
        <f t="shared" si="18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8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184"/>
        <v>0</v>
      </c>
      <c r="AB1444" s="228" t="str">
        <f t="shared" si="18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8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184"/>
        <v>0</v>
      </c>
      <c r="AB1445" s="228" t="str">
        <f t="shared" si="18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8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184"/>
        <v>0</v>
      </c>
      <c r="AB1446" s="228" t="str">
        <f t="shared" si="18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8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184"/>
        <v>0</v>
      </c>
      <c r="AB1447" s="228" t="str">
        <f t="shared" si="18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8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184"/>
        <v>0</v>
      </c>
      <c r="AB1448" s="228" t="str">
        <f t="shared" si="18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8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184"/>
        <v>0</v>
      </c>
      <c r="AB1449" s="228" t="str">
        <f t="shared" si="18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8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184"/>
        <v>0</v>
      </c>
      <c r="AB1450" s="228" t="str">
        <f t="shared" si="18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8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184"/>
        <v>0</v>
      </c>
      <c r="AB1451" s="228" t="str">
        <f t="shared" si="18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8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184"/>
        <v>0</v>
      </c>
      <c r="AB1452" s="228" t="str">
        <f t="shared" si="18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8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184"/>
        <v>0</v>
      </c>
      <c r="AB1453" s="228" t="str">
        <f t="shared" si="18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8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184"/>
        <v>0</v>
      </c>
      <c r="AB1454" s="228" t="str">
        <f t="shared" si="18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8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184"/>
        <v>0</v>
      </c>
      <c r="AB1455" s="228" t="str">
        <f t="shared" si="18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8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184"/>
        <v>0</v>
      </c>
      <c r="AB1456" s="228" t="str">
        <f t="shared" si="18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8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184"/>
        <v>0</v>
      </c>
      <c r="AB1457" s="228" t="str">
        <f t="shared" si="18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8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184"/>
        <v>0</v>
      </c>
      <c r="AB1458" s="228" t="str">
        <f t="shared" si="18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8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184"/>
        <v>0</v>
      </c>
      <c r="AB1459" s="228" t="str">
        <f t="shared" si="18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8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184"/>
        <v>0</v>
      </c>
      <c r="AB1460" s="228" t="str">
        <f t="shared" si="18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8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184"/>
        <v>0</v>
      </c>
      <c r="AB1461" s="228" t="str">
        <f t="shared" si="18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8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184"/>
        <v>0</v>
      </c>
      <c r="AB1462" s="228" t="str">
        <f t="shared" si="18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8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184"/>
        <v>0</v>
      </c>
      <c r="AB1463" s="228" t="str">
        <f t="shared" si="18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8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184"/>
        <v>0</v>
      </c>
      <c r="AB1464" s="228" t="str">
        <f t="shared" si="18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 ca="1" si="186">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 ca="1" si="187">IF(AND(C1465="Smelter not listed",OR(LEN(D1465)=0,LEN(E1465)=0)),1,0)</f>
        <v>0</v>
      </c>
      <c r="AB1465" s="228" t="str">
        <f t="shared" ref="AB1465" si="188">B1465&amp;C1465</f>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S1497" ca="1" si="189">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X1497" ca="1" si="190">IF(AND(C1466="Smelter not listed",OR(LEN(D1466)=0,LEN(E1466)=0)),1,0)</f>
        <v>0</v>
      </c>
      <c r="AB1466" s="228" t="str">
        <f t="shared" ref="AB1466:AB1497" si="191">B1466&amp;C1466</f>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18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190"/>
        <v>0</v>
      </c>
      <c r="AB1467" s="228" t="str">
        <f t="shared" si="191"/>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18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190"/>
        <v>0</v>
      </c>
      <c r="AB1468" s="228" t="str">
        <f t="shared" si="191"/>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8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190"/>
        <v>0</v>
      </c>
      <c r="AB1469" s="228" t="str">
        <f t="shared" si="19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8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190"/>
        <v>0</v>
      </c>
      <c r="AB1470" s="228" t="str">
        <f t="shared" si="19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8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190"/>
        <v>0</v>
      </c>
      <c r="AB1471" s="228" t="str">
        <f t="shared" si="19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8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190"/>
        <v>0</v>
      </c>
      <c r="AB1472" s="228" t="str">
        <f t="shared" si="19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8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190"/>
        <v>0</v>
      </c>
      <c r="AB1473" s="228" t="str">
        <f t="shared" si="19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8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190"/>
        <v>0</v>
      </c>
      <c r="AB1474" s="228" t="str">
        <f t="shared" si="19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8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190"/>
        <v>0</v>
      </c>
      <c r="AB1475" s="228" t="str">
        <f t="shared" si="19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8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190"/>
        <v>0</v>
      </c>
      <c r="AB1476" s="228" t="str">
        <f t="shared" si="19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8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190"/>
        <v>0</v>
      </c>
      <c r="AB1477" s="228" t="str">
        <f t="shared" si="19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8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190"/>
        <v>0</v>
      </c>
      <c r="AB1478" s="228" t="str">
        <f t="shared" si="19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8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190"/>
        <v>0</v>
      </c>
      <c r="AB1479" s="228" t="str">
        <f t="shared" si="19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8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190"/>
        <v>0</v>
      </c>
      <c r="AB1480" s="228" t="str">
        <f t="shared" si="19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8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190"/>
        <v>0</v>
      </c>
      <c r="AB1481" s="228" t="str">
        <f t="shared" si="19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8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190"/>
        <v>0</v>
      </c>
      <c r="AB1482" s="228" t="str">
        <f t="shared" si="19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8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190"/>
        <v>0</v>
      </c>
      <c r="AB1483" s="228" t="str">
        <f t="shared" si="19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8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190"/>
        <v>0</v>
      </c>
      <c r="AB1484" s="228" t="str">
        <f t="shared" si="19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8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190"/>
        <v>0</v>
      </c>
      <c r="AB1485" s="228" t="str">
        <f t="shared" si="19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8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190"/>
        <v>0</v>
      </c>
      <c r="AB1486" s="228" t="str">
        <f t="shared" si="19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8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190"/>
        <v>0</v>
      </c>
      <c r="AB1487" s="228" t="str">
        <f t="shared" si="19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8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190"/>
        <v>0</v>
      </c>
      <c r="AB1488" s="228" t="str">
        <f t="shared" si="19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8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190"/>
        <v>0</v>
      </c>
      <c r="AB1489" s="228" t="str">
        <f t="shared" si="19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8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190"/>
        <v>0</v>
      </c>
      <c r="AB1490" s="228" t="str">
        <f t="shared" si="19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8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190"/>
        <v>0</v>
      </c>
      <c r="AB1491" s="228" t="str">
        <f t="shared" si="19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8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190"/>
        <v>0</v>
      </c>
      <c r="AB1492" s="228" t="str">
        <f t="shared" si="19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8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190"/>
        <v>0</v>
      </c>
      <c r="AB1493" s="228" t="str">
        <f t="shared" si="19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8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190"/>
        <v>0</v>
      </c>
      <c r="AB1494" s="228" t="str">
        <f t="shared" si="19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8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190"/>
        <v>0</v>
      </c>
      <c r="AB1495" s="228" t="str">
        <f t="shared" si="19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8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190"/>
        <v>0</v>
      </c>
      <c r="AB1496" s="228" t="str">
        <f t="shared" si="19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8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190"/>
        <v>0</v>
      </c>
      <c r="AB1497" s="228" t="str">
        <f t="shared" si="19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ref="S1498:S1528" ca="1" si="192">IF(B1498="","",IF(ISERROR(MATCH($E1498,CL,0)),"Unknown",INDIRECT("'C'!$A$"&amp;MATCH($E1498,CL,0)+1)))</f>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ref="X1498:X1528" ca="1" si="193">IF(AND(C1498="Smelter not listed",OR(LEN(D1498)=0,LEN(E1498)=0)),1,0)</f>
        <v>0</v>
      </c>
      <c r="AB1498" s="228" t="str">
        <f t="shared" ref="AB1498:AB1528" si="194">B1498&amp;C1498</f>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9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193"/>
        <v>0</v>
      </c>
      <c r="AB1499" s="228" t="str">
        <f t="shared" si="194"/>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19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193"/>
        <v>0</v>
      </c>
      <c r="AB1500" s="228" t="str">
        <f t="shared" si="194"/>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9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193"/>
        <v>0</v>
      </c>
      <c r="AB1501" s="228" t="str">
        <f t="shared" si="19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9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193"/>
        <v>0</v>
      </c>
      <c r="AB1502" s="228" t="str">
        <f t="shared" si="19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9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193"/>
        <v>0</v>
      </c>
      <c r="AB1503" s="228" t="str">
        <f t="shared" si="19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9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193"/>
        <v>0</v>
      </c>
      <c r="AB1504" s="228" t="str">
        <f t="shared" si="19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9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193"/>
        <v>0</v>
      </c>
      <c r="AB1505" s="228" t="str">
        <f t="shared" si="19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9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193"/>
        <v>0</v>
      </c>
      <c r="AB1506" s="228" t="str">
        <f t="shared" si="19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9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193"/>
        <v>0</v>
      </c>
      <c r="AB1507" s="228" t="str">
        <f t="shared" si="19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9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193"/>
        <v>0</v>
      </c>
      <c r="AB1508" s="228" t="str">
        <f t="shared" si="19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9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193"/>
        <v>0</v>
      </c>
      <c r="AB1509" s="228" t="str">
        <f t="shared" si="19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9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193"/>
        <v>0</v>
      </c>
      <c r="AB1510" s="228" t="str">
        <f t="shared" si="19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9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193"/>
        <v>0</v>
      </c>
      <c r="AB1511" s="228" t="str">
        <f t="shared" si="19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9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193"/>
        <v>0</v>
      </c>
      <c r="AB1512" s="228" t="str">
        <f t="shared" si="19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9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193"/>
        <v>0</v>
      </c>
      <c r="AB1513" s="228" t="str">
        <f t="shared" si="19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9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193"/>
        <v>0</v>
      </c>
      <c r="AB1514" s="228" t="str">
        <f t="shared" si="19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9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193"/>
        <v>0</v>
      </c>
      <c r="AB1515" s="228" t="str">
        <f t="shared" si="19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9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193"/>
        <v>0</v>
      </c>
      <c r="AB1516" s="228" t="str">
        <f t="shared" si="19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9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193"/>
        <v>0</v>
      </c>
      <c r="AB1517" s="228" t="str">
        <f t="shared" si="19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9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193"/>
        <v>0</v>
      </c>
      <c r="AB1518" s="228" t="str">
        <f t="shared" si="19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9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193"/>
        <v>0</v>
      </c>
      <c r="AB1519" s="228" t="str">
        <f t="shared" si="19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19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193"/>
        <v>0</v>
      </c>
      <c r="AB1520" s="228" t="str">
        <f t="shared" si="19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19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193"/>
        <v>0</v>
      </c>
      <c r="AB1521" s="228" t="str">
        <f t="shared" si="19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19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193"/>
        <v>0</v>
      </c>
      <c r="AB1522" s="228" t="str">
        <f t="shared" si="19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19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193"/>
        <v>0</v>
      </c>
      <c r="AB1523" s="228" t="str">
        <f t="shared" si="19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19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193"/>
        <v>0</v>
      </c>
      <c r="AB1524" s="228" t="str">
        <f t="shared" si="19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19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193"/>
        <v>0</v>
      </c>
      <c r="AB1525" s="228" t="str">
        <f t="shared" si="19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19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193"/>
        <v>0</v>
      </c>
      <c r="AB1526" s="228" t="str">
        <f t="shared" si="19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19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193"/>
        <v>0</v>
      </c>
      <c r="AB1527" s="228" t="str">
        <f t="shared" si="19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19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193"/>
        <v>0</v>
      </c>
      <c r="AB1528" s="228" t="str">
        <f t="shared" si="19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 ca="1" si="195">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 ca="1" si="196">IF(AND(C1529="Smelter not listed",OR(LEN(D1529)=0,LEN(E1529)=0)),1,0)</f>
        <v>0</v>
      </c>
      <c r="AB1529" s="228" t="str">
        <f t="shared" ref="AB1529" si="197">B1529&amp;C1529</f>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S1561" ca="1" si="198">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X1561" ca="1" si="199">IF(AND(C1530="Smelter not listed",OR(LEN(D1530)=0,LEN(E1530)=0)),1,0)</f>
        <v>0</v>
      </c>
      <c r="AB1530" s="228" t="str">
        <f t="shared" ref="AB1530:AB1561" si="200">B1530&amp;C1530</f>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19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199"/>
        <v>0</v>
      </c>
      <c r="AB1531" s="228" t="str">
        <f t="shared" si="200"/>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19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199"/>
        <v>0</v>
      </c>
      <c r="AB1532" s="228" t="str">
        <f t="shared" si="200"/>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19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199"/>
        <v>0</v>
      </c>
      <c r="AB1533" s="228" t="str">
        <f t="shared" si="20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19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199"/>
        <v>0</v>
      </c>
      <c r="AB1534" s="228" t="str">
        <f t="shared" si="20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19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199"/>
        <v>0</v>
      </c>
      <c r="AB1535" s="228" t="str">
        <f t="shared" si="20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19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199"/>
        <v>0</v>
      </c>
      <c r="AB1536" s="228" t="str">
        <f t="shared" si="20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19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199"/>
        <v>0</v>
      </c>
      <c r="AB1537" s="228" t="str">
        <f t="shared" si="20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19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199"/>
        <v>0</v>
      </c>
      <c r="AB1538" s="228" t="str">
        <f t="shared" si="20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19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199"/>
        <v>0</v>
      </c>
      <c r="AB1539" s="228" t="str">
        <f t="shared" si="20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19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199"/>
        <v>0</v>
      </c>
      <c r="AB1540" s="228" t="str">
        <f t="shared" si="20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19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199"/>
        <v>0</v>
      </c>
      <c r="AB1541" s="228" t="str">
        <f t="shared" si="20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19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199"/>
        <v>0</v>
      </c>
      <c r="AB1542" s="228" t="str">
        <f t="shared" si="20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19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199"/>
        <v>0</v>
      </c>
      <c r="AB1543" s="228" t="str">
        <f t="shared" si="20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19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199"/>
        <v>0</v>
      </c>
      <c r="AB1544" s="228" t="str">
        <f t="shared" si="20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19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199"/>
        <v>0</v>
      </c>
      <c r="AB1545" s="228" t="str">
        <f t="shared" si="20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19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199"/>
        <v>0</v>
      </c>
      <c r="AB1546" s="228" t="str">
        <f t="shared" si="20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19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199"/>
        <v>0</v>
      </c>
      <c r="AB1547" s="228" t="str">
        <f t="shared" si="20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19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199"/>
        <v>0</v>
      </c>
      <c r="AB1548" s="228" t="str">
        <f t="shared" si="20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19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199"/>
        <v>0</v>
      </c>
      <c r="AB1549" s="228" t="str">
        <f t="shared" si="20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19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199"/>
        <v>0</v>
      </c>
      <c r="AB1550" s="228" t="str">
        <f t="shared" si="20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19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199"/>
        <v>0</v>
      </c>
      <c r="AB1551" s="228" t="str">
        <f t="shared" si="20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19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199"/>
        <v>0</v>
      </c>
      <c r="AB1552" s="228" t="str">
        <f t="shared" si="20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19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199"/>
        <v>0</v>
      </c>
      <c r="AB1553" s="228" t="str">
        <f t="shared" si="20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19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199"/>
        <v>0</v>
      </c>
      <c r="AB1554" s="228" t="str">
        <f t="shared" si="20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19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199"/>
        <v>0</v>
      </c>
      <c r="AB1555" s="228" t="str">
        <f t="shared" si="20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19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199"/>
        <v>0</v>
      </c>
      <c r="AB1556" s="228" t="str">
        <f t="shared" si="20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19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199"/>
        <v>0</v>
      </c>
      <c r="AB1557" s="228" t="str">
        <f t="shared" si="20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19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199"/>
        <v>0</v>
      </c>
      <c r="AB1558" s="228" t="str">
        <f t="shared" si="20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19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199"/>
        <v>0</v>
      </c>
      <c r="AB1559" s="228" t="str">
        <f t="shared" si="20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19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199"/>
        <v>0</v>
      </c>
      <c r="AB1560" s="228" t="str">
        <f t="shared" si="20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19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199"/>
        <v>0</v>
      </c>
      <c r="AB1561" s="228" t="str">
        <f t="shared" si="20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ref="S1562:S1592" ca="1" si="201">IF(B1562="","",IF(ISERROR(MATCH($E1562,CL,0)),"Unknown",INDIRECT("'C'!$A$"&amp;MATCH($E1562,CL,0)+1)))</f>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ref="X1562:X1592" ca="1" si="202">IF(AND(C1562="Smelter not listed",OR(LEN(D1562)=0,LEN(E1562)=0)),1,0)</f>
        <v>0</v>
      </c>
      <c r="AB1562" s="228" t="str">
        <f t="shared" ref="AB1562:AB1592" si="203">B1562&amp;C1562</f>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0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02"/>
        <v>0</v>
      </c>
      <c r="AB1563" s="228" t="str">
        <f t="shared" si="203"/>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0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02"/>
        <v>0</v>
      </c>
      <c r="AB1564" s="228" t="str">
        <f t="shared" si="203"/>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0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02"/>
        <v>0</v>
      </c>
      <c r="AB1565" s="228" t="str">
        <f t="shared" si="20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0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02"/>
        <v>0</v>
      </c>
      <c r="AB1566" s="228" t="str">
        <f t="shared" si="20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0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02"/>
        <v>0</v>
      </c>
      <c r="AB1567" s="228" t="str">
        <f t="shared" si="20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0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02"/>
        <v>0</v>
      </c>
      <c r="AB1568" s="228" t="str">
        <f t="shared" si="20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0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02"/>
        <v>0</v>
      </c>
      <c r="AB1569" s="228" t="str">
        <f t="shared" si="20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0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02"/>
        <v>0</v>
      </c>
      <c r="AB1570" s="228" t="str">
        <f t="shared" si="20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0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02"/>
        <v>0</v>
      </c>
      <c r="AB1571" s="228" t="str">
        <f t="shared" si="20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0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02"/>
        <v>0</v>
      </c>
      <c r="AB1572" s="228" t="str">
        <f t="shared" si="20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0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02"/>
        <v>0</v>
      </c>
      <c r="AB1573" s="228" t="str">
        <f t="shared" si="20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0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02"/>
        <v>0</v>
      </c>
      <c r="AB1574" s="228" t="str">
        <f t="shared" si="20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0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02"/>
        <v>0</v>
      </c>
      <c r="AB1575" s="228" t="str">
        <f t="shared" si="20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0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02"/>
        <v>0</v>
      </c>
      <c r="AB1576" s="228" t="str">
        <f t="shared" si="20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0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02"/>
        <v>0</v>
      </c>
      <c r="AB1577" s="228" t="str">
        <f t="shared" si="20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0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02"/>
        <v>0</v>
      </c>
      <c r="AB1578" s="228" t="str">
        <f t="shared" si="20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0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02"/>
        <v>0</v>
      </c>
      <c r="AB1579" s="228" t="str">
        <f t="shared" si="20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0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02"/>
        <v>0</v>
      </c>
      <c r="AB1580" s="228" t="str">
        <f t="shared" si="20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0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02"/>
        <v>0</v>
      </c>
      <c r="AB1581" s="228" t="str">
        <f t="shared" si="20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0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02"/>
        <v>0</v>
      </c>
      <c r="AB1582" s="228" t="str">
        <f t="shared" si="20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0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02"/>
        <v>0</v>
      </c>
      <c r="AB1583" s="228" t="str">
        <f t="shared" si="20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0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02"/>
        <v>0</v>
      </c>
      <c r="AB1584" s="228" t="str">
        <f t="shared" si="20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0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02"/>
        <v>0</v>
      </c>
      <c r="AB1585" s="228" t="str">
        <f t="shared" si="20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0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02"/>
        <v>0</v>
      </c>
      <c r="AB1586" s="228" t="str">
        <f t="shared" si="20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0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02"/>
        <v>0</v>
      </c>
      <c r="AB1587" s="228" t="str">
        <f t="shared" si="20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0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02"/>
        <v>0</v>
      </c>
      <c r="AB1588" s="228" t="str">
        <f t="shared" si="20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0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02"/>
        <v>0</v>
      </c>
      <c r="AB1589" s="228" t="str">
        <f t="shared" si="20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0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02"/>
        <v>0</v>
      </c>
      <c r="AB1590" s="228" t="str">
        <f t="shared" si="20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0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02"/>
        <v>0</v>
      </c>
      <c r="AB1591" s="228" t="str">
        <f t="shared" si="20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0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02"/>
        <v>0</v>
      </c>
      <c r="AB1592" s="228" t="str">
        <f t="shared" si="20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 ca="1" si="204">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 ca="1" si="205">IF(AND(C1593="Smelter not listed",OR(LEN(D1593)=0,LEN(E1593)=0)),1,0)</f>
        <v>0</v>
      </c>
      <c r="AB1593" s="228" t="str">
        <f t="shared" ref="AB1593" si="206">B1593&amp;C1593</f>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S1625" ca="1" si="207">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X1625" ca="1" si="208">IF(AND(C1594="Smelter not listed",OR(LEN(D1594)=0,LEN(E1594)=0)),1,0)</f>
        <v>0</v>
      </c>
      <c r="AB1594" s="228" t="str">
        <f t="shared" ref="AB1594:AB1625" si="209">B1594&amp;C1594</f>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0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08"/>
        <v>0</v>
      </c>
      <c r="AB1595" s="228" t="str">
        <f t="shared" si="209"/>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0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08"/>
        <v>0</v>
      </c>
      <c r="AB1596" s="228" t="str">
        <f t="shared" si="209"/>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0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08"/>
        <v>0</v>
      </c>
      <c r="AB1597" s="228" t="str">
        <f t="shared" si="20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0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08"/>
        <v>0</v>
      </c>
      <c r="AB1598" s="228" t="str">
        <f t="shared" si="20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0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08"/>
        <v>0</v>
      </c>
      <c r="AB1599" s="228" t="str">
        <f t="shared" si="20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0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08"/>
        <v>0</v>
      </c>
      <c r="AB1600" s="228" t="str">
        <f t="shared" si="20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0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08"/>
        <v>0</v>
      </c>
      <c r="AB1601" s="228" t="str">
        <f t="shared" si="20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0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08"/>
        <v>0</v>
      </c>
      <c r="AB1602" s="228" t="str">
        <f t="shared" si="20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0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08"/>
        <v>0</v>
      </c>
      <c r="AB1603" s="228" t="str">
        <f t="shared" si="20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0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08"/>
        <v>0</v>
      </c>
      <c r="AB1604" s="228" t="str">
        <f t="shared" si="20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0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08"/>
        <v>0</v>
      </c>
      <c r="AB1605" s="228" t="str">
        <f t="shared" si="20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0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08"/>
        <v>0</v>
      </c>
      <c r="AB1606" s="228" t="str">
        <f t="shared" si="20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0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08"/>
        <v>0</v>
      </c>
      <c r="AB1607" s="228" t="str">
        <f t="shared" si="20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0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08"/>
        <v>0</v>
      </c>
      <c r="AB1608" s="228" t="str">
        <f t="shared" si="20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0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08"/>
        <v>0</v>
      </c>
      <c r="AB1609" s="228" t="str">
        <f t="shared" si="20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0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08"/>
        <v>0</v>
      </c>
      <c r="AB1610" s="228" t="str">
        <f t="shared" si="20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0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08"/>
        <v>0</v>
      </c>
      <c r="AB1611" s="228" t="str">
        <f t="shared" si="20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0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08"/>
        <v>0</v>
      </c>
      <c r="AB1612" s="228" t="str">
        <f t="shared" si="20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0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08"/>
        <v>0</v>
      </c>
      <c r="AB1613" s="228" t="str">
        <f t="shared" si="20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0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08"/>
        <v>0</v>
      </c>
      <c r="AB1614" s="228" t="str">
        <f t="shared" si="20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0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08"/>
        <v>0</v>
      </c>
      <c r="AB1615" s="228" t="str">
        <f t="shared" si="20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0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08"/>
        <v>0</v>
      </c>
      <c r="AB1616" s="228" t="str">
        <f t="shared" si="20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0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08"/>
        <v>0</v>
      </c>
      <c r="AB1617" s="228" t="str">
        <f t="shared" si="20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0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08"/>
        <v>0</v>
      </c>
      <c r="AB1618" s="228" t="str">
        <f t="shared" si="20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0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08"/>
        <v>0</v>
      </c>
      <c r="AB1619" s="228" t="str">
        <f t="shared" si="20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0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08"/>
        <v>0</v>
      </c>
      <c r="AB1620" s="228" t="str">
        <f t="shared" si="20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0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08"/>
        <v>0</v>
      </c>
      <c r="AB1621" s="228" t="str">
        <f t="shared" si="20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0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08"/>
        <v>0</v>
      </c>
      <c r="AB1622" s="228" t="str">
        <f t="shared" si="20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0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08"/>
        <v>0</v>
      </c>
      <c r="AB1623" s="228" t="str">
        <f t="shared" si="20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0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08"/>
        <v>0</v>
      </c>
      <c r="AB1624" s="228" t="str">
        <f t="shared" si="20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0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08"/>
        <v>0</v>
      </c>
      <c r="AB1625" s="228" t="str">
        <f t="shared" si="20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ref="S1626:S1656" ca="1" si="210">IF(B1626="","",IF(ISERROR(MATCH($E1626,CL,0)),"Unknown",INDIRECT("'C'!$A$"&amp;MATCH($E1626,CL,0)+1)))</f>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ref="X1626:X1656" ca="1" si="211">IF(AND(C1626="Smelter not listed",OR(LEN(D1626)=0,LEN(E1626)=0)),1,0)</f>
        <v>0</v>
      </c>
      <c r="AB1626" s="228" t="str">
        <f t="shared" ref="AB1626:AB1656" si="212">B1626&amp;C1626</f>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1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11"/>
        <v>0</v>
      </c>
      <c r="AB1627" s="228" t="str">
        <f t="shared" si="212"/>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1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11"/>
        <v>0</v>
      </c>
      <c r="AB1628" s="228" t="str">
        <f t="shared" si="212"/>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1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11"/>
        <v>0</v>
      </c>
      <c r="AB1629" s="228" t="str">
        <f t="shared" si="21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1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11"/>
        <v>0</v>
      </c>
      <c r="AB1630" s="228" t="str">
        <f t="shared" si="21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1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11"/>
        <v>0</v>
      </c>
      <c r="AB1631" s="228" t="str">
        <f t="shared" si="21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1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11"/>
        <v>0</v>
      </c>
      <c r="AB1632" s="228" t="str">
        <f t="shared" si="21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1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11"/>
        <v>0</v>
      </c>
      <c r="AB1633" s="228" t="str">
        <f t="shared" si="21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1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11"/>
        <v>0</v>
      </c>
      <c r="AB1634" s="228" t="str">
        <f t="shared" si="21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1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11"/>
        <v>0</v>
      </c>
      <c r="AB1635" s="228" t="str">
        <f t="shared" si="21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1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11"/>
        <v>0</v>
      </c>
      <c r="AB1636" s="228" t="str">
        <f t="shared" si="21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1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11"/>
        <v>0</v>
      </c>
      <c r="AB1637" s="228" t="str">
        <f t="shared" si="21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1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11"/>
        <v>0</v>
      </c>
      <c r="AB1638" s="228" t="str">
        <f t="shared" si="21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1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11"/>
        <v>0</v>
      </c>
      <c r="AB1639" s="228" t="str">
        <f t="shared" si="21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1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11"/>
        <v>0</v>
      </c>
      <c r="AB1640" s="228" t="str">
        <f t="shared" si="21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1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11"/>
        <v>0</v>
      </c>
      <c r="AB1641" s="228" t="str">
        <f t="shared" si="21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1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11"/>
        <v>0</v>
      </c>
      <c r="AB1642" s="228" t="str">
        <f t="shared" si="21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1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11"/>
        <v>0</v>
      </c>
      <c r="AB1643" s="228" t="str">
        <f t="shared" si="21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1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11"/>
        <v>0</v>
      </c>
      <c r="AB1644" s="228" t="str">
        <f t="shared" si="21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1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11"/>
        <v>0</v>
      </c>
      <c r="AB1645" s="228" t="str">
        <f t="shared" si="21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1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11"/>
        <v>0</v>
      </c>
      <c r="AB1646" s="228" t="str">
        <f t="shared" si="21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1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11"/>
        <v>0</v>
      </c>
      <c r="AB1647" s="228" t="str">
        <f t="shared" si="21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1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11"/>
        <v>0</v>
      </c>
      <c r="AB1648" s="228" t="str">
        <f t="shared" si="21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1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11"/>
        <v>0</v>
      </c>
      <c r="AB1649" s="228" t="str">
        <f t="shared" si="21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1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11"/>
        <v>0</v>
      </c>
      <c r="AB1650" s="228" t="str">
        <f t="shared" si="21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1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11"/>
        <v>0</v>
      </c>
      <c r="AB1651" s="228" t="str">
        <f t="shared" si="21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1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11"/>
        <v>0</v>
      </c>
      <c r="AB1652" s="228" t="str">
        <f t="shared" si="21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1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11"/>
        <v>0</v>
      </c>
      <c r="AB1653" s="228" t="str">
        <f t="shared" si="21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1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11"/>
        <v>0</v>
      </c>
      <c r="AB1654" s="228" t="str">
        <f t="shared" si="21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1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11"/>
        <v>0</v>
      </c>
      <c r="AB1655" s="228" t="str">
        <f t="shared" si="21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1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11"/>
        <v>0</v>
      </c>
      <c r="AB1656" s="228" t="str">
        <f t="shared" si="21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 ca="1" si="213">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 ca="1" si="214">IF(AND(C1657="Smelter not listed",OR(LEN(D1657)=0,LEN(E1657)=0)),1,0)</f>
        <v>0</v>
      </c>
      <c r="AB1657" s="228" t="str">
        <f t="shared" ref="AB1657" si="215">B1657&amp;C1657</f>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S1689" ca="1" si="216">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X1689" ca="1" si="217">IF(AND(C1658="Smelter not listed",OR(LEN(D1658)=0,LEN(E1658)=0)),1,0)</f>
        <v>0</v>
      </c>
      <c r="AB1658" s="228" t="str">
        <f t="shared" ref="AB1658:AB1689" si="218">B1658&amp;C1658</f>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1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17"/>
        <v>0</v>
      </c>
      <c r="AB1659" s="228" t="str">
        <f t="shared" si="218"/>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1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17"/>
        <v>0</v>
      </c>
      <c r="AB1660" s="228" t="str">
        <f t="shared" si="218"/>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1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17"/>
        <v>0</v>
      </c>
      <c r="AB1661" s="228" t="str">
        <f t="shared" si="21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1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17"/>
        <v>0</v>
      </c>
      <c r="AB1662" s="228" t="str">
        <f t="shared" si="21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1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17"/>
        <v>0</v>
      </c>
      <c r="AB1663" s="228" t="str">
        <f t="shared" si="21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1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17"/>
        <v>0</v>
      </c>
      <c r="AB1664" s="228" t="str">
        <f t="shared" si="21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1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17"/>
        <v>0</v>
      </c>
      <c r="AB1665" s="228" t="str">
        <f t="shared" si="21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1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17"/>
        <v>0</v>
      </c>
      <c r="AB1666" s="228" t="str">
        <f t="shared" si="21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1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17"/>
        <v>0</v>
      </c>
      <c r="AB1667" s="228" t="str">
        <f t="shared" si="21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1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17"/>
        <v>0</v>
      </c>
      <c r="AB1668" s="228" t="str">
        <f t="shared" si="21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1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17"/>
        <v>0</v>
      </c>
      <c r="AB1669" s="228" t="str">
        <f t="shared" si="21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1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17"/>
        <v>0</v>
      </c>
      <c r="AB1670" s="228" t="str">
        <f t="shared" si="21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1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17"/>
        <v>0</v>
      </c>
      <c r="AB1671" s="228" t="str">
        <f t="shared" si="21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1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17"/>
        <v>0</v>
      </c>
      <c r="AB1672" s="228" t="str">
        <f t="shared" si="21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1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17"/>
        <v>0</v>
      </c>
      <c r="AB1673" s="228" t="str">
        <f t="shared" si="21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1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17"/>
        <v>0</v>
      </c>
      <c r="AB1674" s="228" t="str">
        <f t="shared" si="21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1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17"/>
        <v>0</v>
      </c>
      <c r="AB1675" s="228" t="str">
        <f t="shared" si="21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1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17"/>
        <v>0</v>
      </c>
      <c r="AB1676" s="228" t="str">
        <f t="shared" si="21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1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17"/>
        <v>0</v>
      </c>
      <c r="AB1677" s="228" t="str">
        <f t="shared" si="21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1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17"/>
        <v>0</v>
      </c>
      <c r="AB1678" s="228" t="str">
        <f t="shared" si="21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1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17"/>
        <v>0</v>
      </c>
      <c r="AB1679" s="228" t="str">
        <f t="shared" si="21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1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17"/>
        <v>0</v>
      </c>
      <c r="AB1680" s="228" t="str">
        <f t="shared" si="21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1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17"/>
        <v>0</v>
      </c>
      <c r="AB1681" s="228" t="str">
        <f t="shared" si="21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1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17"/>
        <v>0</v>
      </c>
      <c r="AB1682" s="228" t="str">
        <f t="shared" si="21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1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17"/>
        <v>0</v>
      </c>
      <c r="AB1683" s="228" t="str">
        <f t="shared" si="21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1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17"/>
        <v>0</v>
      </c>
      <c r="AB1684" s="228" t="str">
        <f t="shared" si="21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1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17"/>
        <v>0</v>
      </c>
      <c r="AB1685" s="228" t="str">
        <f t="shared" si="21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1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17"/>
        <v>0</v>
      </c>
      <c r="AB1686" s="228" t="str">
        <f t="shared" si="21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1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17"/>
        <v>0</v>
      </c>
      <c r="AB1687" s="228" t="str">
        <f t="shared" si="21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1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17"/>
        <v>0</v>
      </c>
      <c r="AB1688" s="228" t="str">
        <f t="shared" si="21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1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17"/>
        <v>0</v>
      </c>
      <c r="AB1689" s="228" t="str">
        <f t="shared" si="21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ref="S1690:S1720" ca="1" si="219">IF(B1690="","",IF(ISERROR(MATCH($E1690,CL,0)),"Unknown",INDIRECT("'C'!$A$"&amp;MATCH($E1690,CL,0)+1)))</f>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ref="X1690:X1720" ca="1" si="220">IF(AND(C1690="Smelter not listed",OR(LEN(D1690)=0,LEN(E1690)=0)),1,0)</f>
        <v>0</v>
      </c>
      <c r="AB1690" s="228" t="str">
        <f t="shared" ref="AB1690:AB1720" si="221">B1690&amp;C1690</f>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1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20"/>
        <v>0</v>
      </c>
      <c r="AB1691" s="228" t="str">
        <f t="shared" si="221"/>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1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20"/>
        <v>0</v>
      </c>
      <c r="AB1692" s="228" t="str">
        <f t="shared" si="221"/>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1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20"/>
        <v>0</v>
      </c>
      <c r="AB1693" s="228" t="str">
        <f t="shared" si="22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1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20"/>
        <v>0</v>
      </c>
      <c r="AB1694" s="228" t="str">
        <f t="shared" si="22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1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20"/>
        <v>0</v>
      </c>
      <c r="AB1695" s="228" t="str">
        <f t="shared" si="22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1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20"/>
        <v>0</v>
      </c>
      <c r="AB1696" s="228" t="str">
        <f t="shared" si="22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1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20"/>
        <v>0</v>
      </c>
      <c r="AB1697" s="228" t="str">
        <f t="shared" si="22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1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20"/>
        <v>0</v>
      </c>
      <c r="AB1698" s="228" t="str">
        <f t="shared" si="22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1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20"/>
        <v>0</v>
      </c>
      <c r="AB1699" s="228" t="str">
        <f t="shared" si="22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1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20"/>
        <v>0</v>
      </c>
      <c r="AB1700" s="228" t="str">
        <f t="shared" si="22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1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20"/>
        <v>0</v>
      </c>
      <c r="AB1701" s="228" t="str">
        <f t="shared" si="22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1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20"/>
        <v>0</v>
      </c>
      <c r="AB1702" s="228" t="str">
        <f t="shared" si="22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1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20"/>
        <v>0</v>
      </c>
      <c r="AB1703" s="228" t="str">
        <f t="shared" si="22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1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20"/>
        <v>0</v>
      </c>
      <c r="AB1704" s="228" t="str">
        <f t="shared" si="22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1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20"/>
        <v>0</v>
      </c>
      <c r="AB1705" s="228" t="str">
        <f t="shared" si="22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1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20"/>
        <v>0</v>
      </c>
      <c r="AB1706" s="228" t="str">
        <f t="shared" si="22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1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20"/>
        <v>0</v>
      </c>
      <c r="AB1707" s="228" t="str">
        <f t="shared" si="22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1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20"/>
        <v>0</v>
      </c>
      <c r="AB1708" s="228" t="str">
        <f t="shared" si="22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1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20"/>
        <v>0</v>
      </c>
      <c r="AB1709" s="228" t="str">
        <f t="shared" si="22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1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20"/>
        <v>0</v>
      </c>
      <c r="AB1710" s="228" t="str">
        <f t="shared" si="22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1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20"/>
        <v>0</v>
      </c>
      <c r="AB1711" s="228" t="str">
        <f t="shared" si="22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1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20"/>
        <v>0</v>
      </c>
      <c r="AB1712" s="228" t="str">
        <f t="shared" si="22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1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20"/>
        <v>0</v>
      </c>
      <c r="AB1713" s="228" t="str">
        <f t="shared" si="22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1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20"/>
        <v>0</v>
      </c>
      <c r="AB1714" s="228" t="str">
        <f t="shared" si="22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1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20"/>
        <v>0</v>
      </c>
      <c r="AB1715" s="228" t="str">
        <f t="shared" si="22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1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20"/>
        <v>0</v>
      </c>
      <c r="AB1716" s="228" t="str">
        <f t="shared" si="22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1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20"/>
        <v>0</v>
      </c>
      <c r="AB1717" s="228" t="str">
        <f t="shared" si="22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1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20"/>
        <v>0</v>
      </c>
      <c r="AB1718" s="228" t="str">
        <f t="shared" si="22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1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20"/>
        <v>0</v>
      </c>
      <c r="AB1719" s="228" t="str">
        <f t="shared" si="22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1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20"/>
        <v>0</v>
      </c>
      <c r="AB1720" s="228" t="str">
        <f t="shared" si="22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 ca="1" si="222">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 ca="1" si="223">IF(AND(C1721="Smelter not listed",OR(LEN(D1721)=0,LEN(E1721)=0)),1,0)</f>
        <v>0</v>
      </c>
      <c r="AB1721" s="228" t="str">
        <f t="shared" ref="AB1721" si="224">B1721&amp;C1721</f>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S1753" ca="1" si="225">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X1753" ca="1" si="226">IF(AND(C1722="Smelter not listed",OR(LEN(D1722)=0,LEN(E1722)=0)),1,0)</f>
        <v>0</v>
      </c>
      <c r="AB1722" s="228" t="str">
        <f t="shared" ref="AB1722:AB1753" si="227">B1722&amp;C1722</f>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2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26"/>
        <v>0</v>
      </c>
      <c r="AB1723" s="228" t="str">
        <f t="shared" si="227"/>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2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26"/>
        <v>0</v>
      </c>
      <c r="AB1724" s="228" t="str">
        <f t="shared" si="227"/>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2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26"/>
        <v>0</v>
      </c>
      <c r="AB1725" s="228" t="str">
        <f t="shared" si="22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2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26"/>
        <v>0</v>
      </c>
      <c r="AB1726" s="228" t="str">
        <f t="shared" si="22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2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26"/>
        <v>0</v>
      </c>
      <c r="AB1727" s="228" t="str">
        <f t="shared" si="22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2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26"/>
        <v>0</v>
      </c>
      <c r="AB1728" s="228" t="str">
        <f t="shared" si="22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2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26"/>
        <v>0</v>
      </c>
      <c r="AB1729" s="228" t="str">
        <f t="shared" si="22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2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26"/>
        <v>0</v>
      </c>
      <c r="AB1730" s="228" t="str">
        <f t="shared" si="22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2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26"/>
        <v>0</v>
      </c>
      <c r="AB1731" s="228" t="str">
        <f t="shared" si="22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2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26"/>
        <v>0</v>
      </c>
      <c r="AB1732" s="228" t="str">
        <f t="shared" si="22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2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26"/>
        <v>0</v>
      </c>
      <c r="AB1733" s="228" t="str">
        <f t="shared" si="22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2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26"/>
        <v>0</v>
      </c>
      <c r="AB1734" s="228" t="str">
        <f t="shared" si="22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2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26"/>
        <v>0</v>
      </c>
      <c r="AB1735" s="228" t="str">
        <f t="shared" si="22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2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26"/>
        <v>0</v>
      </c>
      <c r="AB1736" s="228" t="str">
        <f t="shared" si="22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2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26"/>
        <v>0</v>
      </c>
      <c r="AB1737" s="228" t="str">
        <f t="shared" si="22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2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26"/>
        <v>0</v>
      </c>
      <c r="AB1738" s="228" t="str">
        <f t="shared" si="22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2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26"/>
        <v>0</v>
      </c>
      <c r="AB1739" s="228" t="str">
        <f t="shared" si="22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2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26"/>
        <v>0</v>
      </c>
      <c r="AB1740" s="228" t="str">
        <f t="shared" si="22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2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26"/>
        <v>0</v>
      </c>
      <c r="AB1741" s="228" t="str">
        <f t="shared" si="22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2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26"/>
        <v>0</v>
      </c>
      <c r="AB1742" s="228" t="str">
        <f t="shared" si="22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2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26"/>
        <v>0</v>
      </c>
      <c r="AB1743" s="228" t="str">
        <f t="shared" si="22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2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26"/>
        <v>0</v>
      </c>
      <c r="AB1744" s="228" t="str">
        <f t="shared" si="22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2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26"/>
        <v>0</v>
      </c>
      <c r="AB1745" s="228" t="str">
        <f t="shared" si="22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2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26"/>
        <v>0</v>
      </c>
      <c r="AB1746" s="228" t="str">
        <f t="shared" si="22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2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26"/>
        <v>0</v>
      </c>
      <c r="AB1747" s="228" t="str">
        <f t="shared" si="22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2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26"/>
        <v>0</v>
      </c>
      <c r="AB1748" s="228" t="str">
        <f t="shared" si="22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2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26"/>
        <v>0</v>
      </c>
      <c r="AB1749" s="228" t="str">
        <f t="shared" si="22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2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26"/>
        <v>0</v>
      </c>
      <c r="AB1750" s="228" t="str">
        <f t="shared" si="22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2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26"/>
        <v>0</v>
      </c>
      <c r="AB1751" s="228" t="str">
        <f t="shared" si="22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2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26"/>
        <v>0</v>
      </c>
      <c r="AB1752" s="228" t="str">
        <f t="shared" si="22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2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26"/>
        <v>0</v>
      </c>
      <c r="AB1753" s="228" t="str">
        <f t="shared" si="22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ref="S1754:S1784" ca="1" si="228">IF(B1754="","",IF(ISERROR(MATCH($E1754,CL,0)),"Unknown",INDIRECT("'C'!$A$"&amp;MATCH($E1754,CL,0)+1)))</f>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ref="X1754:X1784" ca="1" si="229">IF(AND(C1754="Smelter not listed",OR(LEN(D1754)=0,LEN(E1754)=0)),1,0)</f>
        <v>0</v>
      </c>
      <c r="AB1754" s="228" t="str">
        <f t="shared" ref="AB1754:AB1784" si="230">B1754&amp;C1754</f>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2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29"/>
        <v>0</v>
      </c>
      <c r="AB1755" s="228" t="str">
        <f t="shared" si="230"/>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2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29"/>
        <v>0</v>
      </c>
      <c r="AB1756" s="228" t="str">
        <f t="shared" si="230"/>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2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29"/>
        <v>0</v>
      </c>
      <c r="AB1757" s="228" t="str">
        <f t="shared" si="23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2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29"/>
        <v>0</v>
      </c>
      <c r="AB1758" s="228" t="str">
        <f t="shared" si="23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2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29"/>
        <v>0</v>
      </c>
      <c r="AB1759" s="228" t="str">
        <f t="shared" si="23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2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29"/>
        <v>0</v>
      </c>
      <c r="AB1760" s="228" t="str">
        <f t="shared" si="23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2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29"/>
        <v>0</v>
      </c>
      <c r="AB1761" s="228" t="str">
        <f t="shared" si="23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2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29"/>
        <v>0</v>
      </c>
      <c r="AB1762" s="228" t="str">
        <f t="shared" si="23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2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29"/>
        <v>0</v>
      </c>
      <c r="AB1763" s="228" t="str">
        <f t="shared" si="23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2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29"/>
        <v>0</v>
      </c>
      <c r="AB1764" s="228" t="str">
        <f t="shared" si="23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2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29"/>
        <v>0</v>
      </c>
      <c r="AB1765" s="228" t="str">
        <f t="shared" si="23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2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29"/>
        <v>0</v>
      </c>
      <c r="AB1766" s="228" t="str">
        <f t="shared" si="23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2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29"/>
        <v>0</v>
      </c>
      <c r="AB1767" s="228" t="str">
        <f t="shared" si="23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2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29"/>
        <v>0</v>
      </c>
      <c r="AB1768" s="228" t="str">
        <f t="shared" si="23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2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29"/>
        <v>0</v>
      </c>
      <c r="AB1769" s="228" t="str">
        <f t="shared" si="23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2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29"/>
        <v>0</v>
      </c>
      <c r="AB1770" s="228" t="str">
        <f t="shared" si="23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2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29"/>
        <v>0</v>
      </c>
      <c r="AB1771" s="228" t="str">
        <f t="shared" si="23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2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29"/>
        <v>0</v>
      </c>
      <c r="AB1772" s="228" t="str">
        <f t="shared" si="23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2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29"/>
        <v>0</v>
      </c>
      <c r="AB1773" s="228" t="str">
        <f t="shared" si="23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2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29"/>
        <v>0</v>
      </c>
      <c r="AB1774" s="228" t="str">
        <f t="shared" si="23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2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29"/>
        <v>0</v>
      </c>
      <c r="AB1775" s="228" t="str">
        <f t="shared" si="23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2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29"/>
        <v>0</v>
      </c>
      <c r="AB1776" s="228" t="str">
        <f t="shared" si="23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2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29"/>
        <v>0</v>
      </c>
      <c r="AB1777" s="228" t="str">
        <f t="shared" si="23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2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29"/>
        <v>0</v>
      </c>
      <c r="AB1778" s="228" t="str">
        <f t="shared" si="23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2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29"/>
        <v>0</v>
      </c>
      <c r="AB1779" s="228" t="str">
        <f t="shared" si="23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2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29"/>
        <v>0</v>
      </c>
      <c r="AB1780" s="228" t="str">
        <f t="shared" si="23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2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29"/>
        <v>0</v>
      </c>
      <c r="AB1781" s="228" t="str">
        <f t="shared" si="23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2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29"/>
        <v>0</v>
      </c>
      <c r="AB1782" s="228" t="str">
        <f t="shared" si="23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2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29"/>
        <v>0</v>
      </c>
      <c r="AB1783" s="228" t="str">
        <f t="shared" si="23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2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29"/>
        <v>0</v>
      </c>
      <c r="AB1784" s="228" t="str">
        <f t="shared" si="23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 ca="1" si="231">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 ca="1" si="232">IF(AND(C1785="Smelter not listed",OR(LEN(D1785)=0,LEN(E1785)=0)),1,0)</f>
        <v>0</v>
      </c>
      <c r="AB1785" s="228" t="str">
        <f t="shared" ref="AB1785" si="233">B1785&amp;C1785</f>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S1817" ca="1" si="234">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X1817" ca="1" si="235">IF(AND(C1786="Smelter not listed",OR(LEN(D1786)=0,LEN(E1786)=0)),1,0)</f>
        <v>0</v>
      </c>
      <c r="AB1786" s="228" t="str">
        <f t="shared" ref="AB1786:AB1817" si="236">B1786&amp;C1786</f>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3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35"/>
        <v>0</v>
      </c>
      <c r="AB1787" s="228" t="str">
        <f t="shared" si="236"/>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3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35"/>
        <v>0</v>
      </c>
      <c r="AB1788" s="228" t="str">
        <f t="shared" si="236"/>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3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35"/>
        <v>0</v>
      </c>
      <c r="AB1789" s="228" t="str">
        <f t="shared" si="23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3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35"/>
        <v>0</v>
      </c>
      <c r="AB1790" s="228" t="str">
        <f t="shared" si="23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3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35"/>
        <v>0</v>
      </c>
      <c r="AB1791" s="228" t="str">
        <f t="shared" si="23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3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35"/>
        <v>0</v>
      </c>
      <c r="AB1792" s="228" t="str">
        <f t="shared" si="23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3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35"/>
        <v>0</v>
      </c>
      <c r="AB1793" s="228" t="str">
        <f t="shared" si="23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3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35"/>
        <v>0</v>
      </c>
      <c r="AB1794" s="228" t="str">
        <f t="shared" si="23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3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35"/>
        <v>0</v>
      </c>
      <c r="AB1795" s="228" t="str">
        <f t="shared" si="23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3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35"/>
        <v>0</v>
      </c>
      <c r="AB1796" s="228" t="str">
        <f t="shared" si="23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3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35"/>
        <v>0</v>
      </c>
      <c r="AB1797" s="228" t="str">
        <f t="shared" si="23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3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35"/>
        <v>0</v>
      </c>
      <c r="AB1798" s="228" t="str">
        <f t="shared" si="23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3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35"/>
        <v>0</v>
      </c>
      <c r="AB1799" s="228" t="str">
        <f t="shared" si="23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3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35"/>
        <v>0</v>
      </c>
      <c r="AB1800" s="228" t="str">
        <f t="shared" si="23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3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35"/>
        <v>0</v>
      </c>
      <c r="AB1801" s="228" t="str">
        <f t="shared" si="23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3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35"/>
        <v>0</v>
      </c>
      <c r="AB1802" s="228" t="str">
        <f t="shared" si="23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3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35"/>
        <v>0</v>
      </c>
      <c r="AB1803" s="228" t="str">
        <f t="shared" si="23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3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35"/>
        <v>0</v>
      </c>
      <c r="AB1804" s="228" t="str">
        <f t="shared" si="23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3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35"/>
        <v>0</v>
      </c>
      <c r="AB1805" s="228" t="str">
        <f t="shared" si="23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3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35"/>
        <v>0</v>
      </c>
      <c r="AB1806" s="228" t="str">
        <f t="shared" si="23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3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35"/>
        <v>0</v>
      </c>
      <c r="AB1807" s="228" t="str">
        <f t="shared" si="23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3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35"/>
        <v>0</v>
      </c>
      <c r="AB1808" s="228" t="str">
        <f t="shared" si="23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3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35"/>
        <v>0</v>
      </c>
      <c r="AB1809" s="228" t="str">
        <f t="shared" si="23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3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35"/>
        <v>0</v>
      </c>
      <c r="AB1810" s="228" t="str">
        <f t="shared" si="23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3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35"/>
        <v>0</v>
      </c>
      <c r="AB1811" s="228" t="str">
        <f t="shared" si="23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3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35"/>
        <v>0</v>
      </c>
      <c r="AB1812" s="228" t="str">
        <f t="shared" si="23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3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35"/>
        <v>0</v>
      </c>
      <c r="AB1813" s="228" t="str">
        <f t="shared" si="23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3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35"/>
        <v>0</v>
      </c>
      <c r="AB1814" s="228" t="str">
        <f t="shared" si="23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3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35"/>
        <v>0</v>
      </c>
      <c r="AB1815" s="228" t="str">
        <f t="shared" si="23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3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35"/>
        <v>0</v>
      </c>
      <c r="AB1816" s="228" t="str">
        <f t="shared" si="23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3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35"/>
        <v>0</v>
      </c>
      <c r="AB1817" s="228" t="str">
        <f t="shared" si="23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ref="S1818:S1848" ca="1" si="237">IF(B1818="","",IF(ISERROR(MATCH($E1818,CL,0)),"Unknown",INDIRECT("'C'!$A$"&amp;MATCH($E1818,CL,0)+1)))</f>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ref="X1818:X1848" ca="1" si="238">IF(AND(C1818="Smelter not listed",OR(LEN(D1818)=0,LEN(E1818)=0)),1,0)</f>
        <v>0</v>
      </c>
      <c r="AB1818" s="228" t="str">
        <f t="shared" ref="AB1818:AB1848" si="239">B1818&amp;C1818</f>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3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38"/>
        <v>0</v>
      </c>
      <c r="AB1819" s="228" t="str">
        <f t="shared" si="239"/>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3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38"/>
        <v>0</v>
      </c>
      <c r="AB1820" s="228" t="str">
        <f t="shared" si="239"/>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3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38"/>
        <v>0</v>
      </c>
      <c r="AB1821" s="228" t="str">
        <f t="shared" si="23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3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38"/>
        <v>0</v>
      </c>
      <c r="AB1822" s="228" t="str">
        <f t="shared" si="23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3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38"/>
        <v>0</v>
      </c>
      <c r="AB1823" s="228" t="str">
        <f t="shared" si="23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3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38"/>
        <v>0</v>
      </c>
      <c r="AB1824" s="228" t="str">
        <f t="shared" si="23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3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38"/>
        <v>0</v>
      </c>
      <c r="AB1825" s="228" t="str">
        <f t="shared" si="23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3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38"/>
        <v>0</v>
      </c>
      <c r="AB1826" s="228" t="str">
        <f t="shared" si="23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3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38"/>
        <v>0</v>
      </c>
      <c r="AB1827" s="228" t="str">
        <f t="shared" si="23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3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38"/>
        <v>0</v>
      </c>
      <c r="AB1828" s="228" t="str">
        <f t="shared" si="23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3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38"/>
        <v>0</v>
      </c>
      <c r="AB1829" s="228" t="str">
        <f t="shared" si="23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3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38"/>
        <v>0</v>
      </c>
      <c r="AB1830" s="228" t="str">
        <f t="shared" si="23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3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38"/>
        <v>0</v>
      </c>
      <c r="AB1831" s="228" t="str">
        <f t="shared" si="23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3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38"/>
        <v>0</v>
      </c>
      <c r="AB1832" s="228" t="str">
        <f t="shared" si="23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3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38"/>
        <v>0</v>
      </c>
      <c r="AB1833" s="228" t="str">
        <f t="shared" si="23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3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38"/>
        <v>0</v>
      </c>
      <c r="AB1834" s="228" t="str">
        <f t="shared" si="23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3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38"/>
        <v>0</v>
      </c>
      <c r="AB1835" s="228" t="str">
        <f t="shared" si="23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3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38"/>
        <v>0</v>
      </c>
      <c r="AB1836" s="228" t="str">
        <f t="shared" si="23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3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38"/>
        <v>0</v>
      </c>
      <c r="AB1837" s="228" t="str">
        <f t="shared" si="23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3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38"/>
        <v>0</v>
      </c>
      <c r="AB1838" s="228" t="str">
        <f t="shared" si="23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3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38"/>
        <v>0</v>
      </c>
      <c r="AB1839" s="228" t="str">
        <f t="shared" si="23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3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38"/>
        <v>0</v>
      </c>
      <c r="AB1840" s="228" t="str">
        <f t="shared" si="23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3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38"/>
        <v>0</v>
      </c>
      <c r="AB1841" s="228" t="str">
        <f t="shared" si="23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3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38"/>
        <v>0</v>
      </c>
      <c r="AB1842" s="228" t="str">
        <f t="shared" si="23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3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38"/>
        <v>0</v>
      </c>
      <c r="AB1843" s="228" t="str">
        <f t="shared" si="23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3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38"/>
        <v>0</v>
      </c>
      <c r="AB1844" s="228" t="str">
        <f t="shared" si="23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3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38"/>
        <v>0</v>
      </c>
      <c r="AB1845" s="228" t="str">
        <f t="shared" si="23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3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38"/>
        <v>0</v>
      </c>
      <c r="AB1846" s="228" t="str">
        <f t="shared" si="23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3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38"/>
        <v>0</v>
      </c>
      <c r="AB1847" s="228" t="str">
        <f t="shared" si="23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3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38"/>
        <v>0</v>
      </c>
      <c r="AB1848" s="228" t="str">
        <f t="shared" si="23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 ca="1" si="240">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 ca="1" si="241">IF(AND(C1849="Smelter not listed",OR(LEN(D1849)=0,LEN(E1849)=0)),1,0)</f>
        <v>0</v>
      </c>
      <c r="AB1849" s="228" t="str">
        <f t="shared" ref="AB1849" si="242">B1849&amp;C1849</f>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S1881" ca="1" si="243">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X1881" ca="1" si="244">IF(AND(C1850="Smelter not listed",OR(LEN(D1850)=0,LEN(E1850)=0)),1,0)</f>
        <v>0</v>
      </c>
      <c r="AB1850" s="228" t="str">
        <f t="shared" ref="AB1850:AB1881" si="245">B1850&amp;C1850</f>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4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44"/>
        <v>0</v>
      </c>
      <c r="AB1851" s="228" t="str">
        <f t="shared" si="245"/>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4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44"/>
        <v>0</v>
      </c>
      <c r="AB1852" s="228" t="str">
        <f t="shared" si="245"/>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4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44"/>
        <v>0</v>
      </c>
      <c r="AB1853" s="228" t="str">
        <f t="shared" si="24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4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44"/>
        <v>0</v>
      </c>
      <c r="AB1854" s="228" t="str">
        <f t="shared" si="24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4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44"/>
        <v>0</v>
      </c>
      <c r="AB1855" s="228" t="str">
        <f t="shared" si="24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4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44"/>
        <v>0</v>
      </c>
      <c r="AB1856" s="228" t="str">
        <f t="shared" si="24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4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44"/>
        <v>0</v>
      </c>
      <c r="AB1857" s="228" t="str">
        <f t="shared" si="24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4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44"/>
        <v>0</v>
      </c>
      <c r="AB1858" s="228" t="str">
        <f t="shared" si="24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4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44"/>
        <v>0</v>
      </c>
      <c r="AB1859" s="228" t="str">
        <f t="shared" si="24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4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44"/>
        <v>0</v>
      </c>
      <c r="AB1860" s="228" t="str">
        <f t="shared" si="24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4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44"/>
        <v>0</v>
      </c>
      <c r="AB1861" s="228" t="str">
        <f t="shared" si="24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4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44"/>
        <v>0</v>
      </c>
      <c r="AB1862" s="228" t="str">
        <f t="shared" si="24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4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44"/>
        <v>0</v>
      </c>
      <c r="AB1863" s="228" t="str">
        <f t="shared" si="24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4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44"/>
        <v>0</v>
      </c>
      <c r="AB1864" s="228" t="str">
        <f t="shared" si="24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4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44"/>
        <v>0</v>
      </c>
      <c r="AB1865" s="228" t="str">
        <f t="shared" si="24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4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44"/>
        <v>0</v>
      </c>
      <c r="AB1866" s="228" t="str">
        <f t="shared" si="24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4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44"/>
        <v>0</v>
      </c>
      <c r="AB1867" s="228" t="str">
        <f t="shared" si="24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4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44"/>
        <v>0</v>
      </c>
      <c r="AB1868" s="228" t="str">
        <f t="shared" si="24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4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44"/>
        <v>0</v>
      </c>
      <c r="AB1869" s="228" t="str">
        <f t="shared" si="24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4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44"/>
        <v>0</v>
      </c>
      <c r="AB1870" s="228" t="str">
        <f t="shared" si="24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4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44"/>
        <v>0</v>
      </c>
      <c r="AB1871" s="228" t="str">
        <f t="shared" si="24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4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44"/>
        <v>0</v>
      </c>
      <c r="AB1872" s="228" t="str">
        <f t="shared" si="24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4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44"/>
        <v>0</v>
      </c>
      <c r="AB1873" s="228" t="str">
        <f t="shared" si="24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4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44"/>
        <v>0</v>
      </c>
      <c r="AB1874" s="228" t="str">
        <f t="shared" si="24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4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44"/>
        <v>0</v>
      </c>
      <c r="AB1875" s="228" t="str">
        <f t="shared" si="24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4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44"/>
        <v>0</v>
      </c>
      <c r="AB1876" s="228" t="str">
        <f t="shared" si="24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4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44"/>
        <v>0</v>
      </c>
      <c r="AB1877" s="228" t="str">
        <f t="shared" si="24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4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44"/>
        <v>0</v>
      </c>
      <c r="AB1878" s="228" t="str">
        <f t="shared" si="24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4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44"/>
        <v>0</v>
      </c>
      <c r="AB1879" s="228" t="str">
        <f t="shared" si="24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4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44"/>
        <v>0</v>
      </c>
      <c r="AB1880" s="228" t="str">
        <f t="shared" si="24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4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44"/>
        <v>0</v>
      </c>
      <c r="AB1881" s="228" t="str">
        <f t="shared" si="24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ref="S1882:S1912" ca="1" si="246">IF(B1882="","",IF(ISERROR(MATCH($E1882,CL,0)),"Unknown",INDIRECT("'C'!$A$"&amp;MATCH($E1882,CL,0)+1)))</f>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ref="X1882:X1912" ca="1" si="247">IF(AND(C1882="Smelter not listed",OR(LEN(D1882)=0,LEN(E1882)=0)),1,0)</f>
        <v>0</v>
      </c>
      <c r="AB1882" s="228" t="str">
        <f t="shared" ref="AB1882:AB1912" si="248">B1882&amp;C1882</f>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4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47"/>
        <v>0</v>
      </c>
      <c r="AB1883" s="228" t="str">
        <f t="shared" si="248"/>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4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47"/>
        <v>0</v>
      </c>
      <c r="AB1884" s="228" t="str">
        <f t="shared" si="248"/>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4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47"/>
        <v>0</v>
      </c>
      <c r="AB1885" s="228" t="str">
        <f t="shared" si="24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4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47"/>
        <v>0</v>
      </c>
      <c r="AB1886" s="228" t="str">
        <f t="shared" si="24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4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47"/>
        <v>0</v>
      </c>
      <c r="AB1887" s="228" t="str">
        <f t="shared" si="24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4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47"/>
        <v>0</v>
      </c>
      <c r="AB1888" s="228" t="str">
        <f t="shared" si="24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4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47"/>
        <v>0</v>
      </c>
      <c r="AB1889" s="228" t="str">
        <f t="shared" si="24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4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47"/>
        <v>0</v>
      </c>
      <c r="AB1890" s="228" t="str">
        <f t="shared" si="24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4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47"/>
        <v>0</v>
      </c>
      <c r="AB1891" s="228" t="str">
        <f t="shared" si="24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4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47"/>
        <v>0</v>
      </c>
      <c r="AB1892" s="228" t="str">
        <f t="shared" si="24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4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47"/>
        <v>0</v>
      </c>
      <c r="AB1893" s="228" t="str">
        <f t="shared" si="24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4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47"/>
        <v>0</v>
      </c>
      <c r="AB1894" s="228" t="str">
        <f t="shared" si="24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4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47"/>
        <v>0</v>
      </c>
      <c r="AB1895" s="228" t="str">
        <f t="shared" si="24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4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47"/>
        <v>0</v>
      </c>
      <c r="AB1896" s="228" t="str">
        <f t="shared" si="24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4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47"/>
        <v>0</v>
      </c>
      <c r="AB1897" s="228" t="str">
        <f t="shared" si="24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4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47"/>
        <v>0</v>
      </c>
      <c r="AB1898" s="228" t="str">
        <f t="shared" si="24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4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47"/>
        <v>0</v>
      </c>
      <c r="AB1899" s="228" t="str">
        <f t="shared" si="24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4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47"/>
        <v>0</v>
      </c>
      <c r="AB1900" s="228" t="str">
        <f t="shared" si="24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4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47"/>
        <v>0</v>
      </c>
      <c r="AB1901" s="228" t="str">
        <f t="shared" si="24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4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47"/>
        <v>0</v>
      </c>
      <c r="AB1902" s="228" t="str">
        <f t="shared" si="24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4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47"/>
        <v>0</v>
      </c>
      <c r="AB1903" s="228" t="str">
        <f t="shared" si="24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4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47"/>
        <v>0</v>
      </c>
      <c r="AB1904" s="228" t="str">
        <f t="shared" si="24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4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47"/>
        <v>0</v>
      </c>
      <c r="AB1905" s="228" t="str">
        <f t="shared" si="24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4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47"/>
        <v>0</v>
      </c>
      <c r="AB1906" s="228" t="str">
        <f t="shared" si="24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4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47"/>
        <v>0</v>
      </c>
      <c r="AB1907" s="228" t="str">
        <f t="shared" si="24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4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47"/>
        <v>0</v>
      </c>
      <c r="AB1908" s="228" t="str">
        <f t="shared" si="24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4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47"/>
        <v>0</v>
      </c>
      <c r="AB1909" s="228" t="str">
        <f t="shared" si="24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4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47"/>
        <v>0</v>
      </c>
      <c r="AB1910" s="228" t="str">
        <f t="shared" si="24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4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47"/>
        <v>0</v>
      </c>
      <c r="AB1911" s="228" t="str">
        <f t="shared" si="24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4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47"/>
        <v>0</v>
      </c>
      <c r="AB1912" s="228" t="str">
        <f t="shared" si="24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 ca="1" si="249">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 ca="1" si="250">IF(AND(C1913="Smelter not listed",OR(LEN(D1913)=0,LEN(E1913)=0)),1,0)</f>
        <v>0</v>
      </c>
      <c r="AB1913" s="228" t="str">
        <f t="shared" ref="AB1913" si="251">B1913&amp;C1913</f>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S1945" ca="1" si="252">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X1945" ca="1" si="253">IF(AND(C1914="Smelter not listed",OR(LEN(D1914)=0,LEN(E1914)=0)),1,0)</f>
        <v>0</v>
      </c>
      <c r="AB1914" s="228" t="str">
        <f t="shared" ref="AB1914:AB1945" si="254">B1914&amp;C1914</f>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5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53"/>
        <v>0</v>
      </c>
      <c r="AB1915" s="228" t="str">
        <f t="shared" si="254"/>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5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53"/>
        <v>0</v>
      </c>
      <c r="AB1916" s="228" t="str">
        <f t="shared" si="254"/>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5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53"/>
        <v>0</v>
      </c>
      <c r="AB1917" s="228" t="str">
        <f t="shared" si="25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5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53"/>
        <v>0</v>
      </c>
      <c r="AB1918" s="228" t="str">
        <f t="shared" si="25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5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53"/>
        <v>0</v>
      </c>
      <c r="AB1919" s="228" t="str">
        <f t="shared" si="25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5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53"/>
        <v>0</v>
      </c>
      <c r="AB1920" s="228" t="str">
        <f t="shared" si="25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5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53"/>
        <v>0</v>
      </c>
      <c r="AB1921" s="228" t="str">
        <f t="shared" si="25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5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53"/>
        <v>0</v>
      </c>
      <c r="AB1922" s="228" t="str">
        <f t="shared" si="25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5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53"/>
        <v>0</v>
      </c>
      <c r="AB1923" s="228" t="str">
        <f t="shared" si="25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5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53"/>
        <v>0</v>
      </c>
      <c r="AB1924" s="228" t="str">
        <f t="shared" si="25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5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53"/>
        <v>0</v>
      </c>
      <c r="AB1925" s="228" t="str">
        <f t="shared" si="25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5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53"/>
        <v>0</v>
      </c>
      <c r="AB1926" s="228" t="str">
        <f t="shared" si="25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5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53"/>
        <v>0</v>
      </c>
      <c r="AB1927" s="228" t="str">
        <f t="shared" si="25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5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53"/>
        <v>0</v>
      </c>
      <c r="AB1928" s="228" t="str">
        <f t="shared" si="25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5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53"/>
        <v>0</v>
      </c>
      <c r="AB1929" s="228" t="str">
        <f t="shared" si="25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5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53"/>
        <v>0</v>
      </c>
      <c r="AB1930" s="228" t="str">
        <f t="shared" si="25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5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53"/>
        <v>0</v>
      </c>
      <c r="AB1931" s="228" t="str">
        <f t="shared" si="25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5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53"/>
        <v>0</v>
      </c>
      <c r="AB1932" s="228" t="str">
        <f t="shared" si="25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5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53"/>
        <v>0</v>
      </c>
      <c r="AB1933" s="228" t="str">
        <f t="shared" si="25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5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53"/>
        <v>0</v>
      </c>
      <c r="AB1934" s="228" t="str">
        <f t="shared" si="25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5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53"/>
        <v>0</v>
      </c>
      <c r="AB1935" s="228" t="str">
        <f t="shared" si="25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5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53"/>
        <v>0</v>
      </c>
      <c r="AB1936" s="228" t="str">
        <f t="shared" si="25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5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53"/>
        <v>0</v>
      </c>
      <c r="AB1937" s="228" t="str">
        <f t="shared" si="25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5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53"/>
        <v>0</v>
      </c>
      <c r="AB1938" s="228" t="str">
        <f t="shared" si="25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5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53"/>
        <v>0</v>
      </c>
      <c r="AB1939" s="228" t="str">
        <f t="shared" si="25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5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53"/>
        <v>0</v>
      </c>
      <c r="AB1940" s="228" t="str">
        <f t="shared" si="25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5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53"/>
        <v>0</v>
      </c>
      <c r="AB1941" s="228" t="str">
        <f t="shared" si="25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5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53"/>
        <v>0</v>
      </c>
      <c r="AB1942" s="228" t="str">
        <f t="shared" si="25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5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53"/>
        <v>0</v>
      </c>
      <c r="AB1943" s="228" t="str">
        <f t="shared" si="25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5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53"/>
        <v>0</v>
      </c>
      <c r="AB1944" s="228" t="str">
        <f t="shared" si="25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5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53"/>
        <v>0</v>
      </c>
      <c r="AB1945" s="228" t="str">
        <f t="shared" si="25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ref="S1946:S1976" ca="1" si="255">IF(B1946="","",IF(ISERROR(MATCH($E1946,CL,0)),"Unknown",INDIRECT("'C'!$A$"&amp;MATCH($E1946,CL,0)+1)))</f>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ref="X1946:X1976" ca="1" si="256">IF(AND(C1946="Smelter not listed",OR(LEN(D1946)=0,LEN(E1946)=0)),1,0)</f>
        <v>0</v>
      </c>
      <c r="AB1946" s="228" t="str">
        <f t="shared" ref="AB1946:AB1976" si="257">B1946&amp;C1946</f>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5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56"/>
        <v>0</v>
      </c>
      <c r="AB1947" s="228" t="str">
        <f t="shared" si="257"/>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5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56"/>
        <v>0</v>
      </c>
      <c r="AB1948" s="228" t="str">
        <f t="shared" si="257"/>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5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56"/>
        <v>0</v>
      </c>
      <c r="AB1949" s="228" t="str">
        <f t="shared" si="25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5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56"/>
        <v>0</v>
      </c>
      <c r="AB1950" s="228" t="str">
        <f t="shared" si="25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5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56"/>
        <v>0</v>
      </c>
      <c r="AB1951" s="228" t="str">
        <f t="shared" si="25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5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56"/>
        <v>0</v>
      </c>
      <c r="AB1952" s="228" t="str">
        <f t="shared" si="25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5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56"/>
        <v>0</v>
      </c>
      <c r="AB1953" s="228" t="str">
        <f t="shared" si="25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5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56"/>
        <v>0</v>
      </c>
      <c r="AB1954" s="228" t="str">
        <f t="shared" si="25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5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56"/>
        <v>0</v>
      </c>
      <c r="AB1955" s="228" t="str">
        <f t="shared" si="25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5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56"/>
        <v>0</v>
      </c>
      <c r="AB1956" s="228" t="str">
        <f t="shared" si="25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5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56"/>
        <v>0</v>
      </c>
      <c r="AB1957" s="228" t="str">
        <f t="shared" si="25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5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56"/>
        <v>0</v>
      </c>
      <c r="AB1958" s="228" t="str">
        <f t="shared" si="25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5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56"/>
        <v>0</v>
      </c>
      <c r="AB1959" s="228" t="str">
        <f t="shared" si="25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5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56"/>
        <v>0</v>
      </c>
      <c r="AB1960" s="228" t="str">
        <f t="shared" si="25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5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56"/>
        <v>0</v>
      </c>
      <c r="AB1961" s="228" t="str">
        <f t="shared" si="25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5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56"/>
        <v>0</v>
      </c>
      <c r="AB1962" s="228" t="str">
        <f t="shared" si="25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5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56"/>
        <v>0</v>
      </c>
      <c r="AB1963" s="228" t="str">
        <f t="shared" si="25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5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56"/>
        <v>0</v>
      </c>
      <c r="AB1964" s="228" t="str">
        <f t="shared" si="25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5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56"/>
        <v>0</v>
      </c>
      <c r="AB1965" s="228" t="str">
        <f t="shared" si="25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5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56"/>
        <v>0</v>
      </c>
      <c r="AB1966" s="228" t="str">
        <f t="shared" si="25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5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56"/>
        <v>0</v>
      </c>
      <c r="AB1967" s="228" t="str">
        <f t="shared" si="25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5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56"/>
        <v>0</v>
      </c>
      <c r="AB1968" s="228" t="str">
        <f t="shared" si="25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5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56"/>
        <v>0</v>
      </c>
      <c r="AB1969" s="228" t="str">
        <f t="shared" si="25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5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56"/>
        <v>0</v>
      </c>
      <c r="AB1970" s="228" t="str">
        <f t="shared" si="25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5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56"/>
        <v>0</v>
      </c>
      <c r="AB1971" s="228" t="str">
        <f t="shared" si="25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5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56"/>
        <v>0</v>
      </c>
      <c r="AB1972" s="228" t="str">
        <f t="shared" si="25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5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56"/>
        <v>0</v>
      </c>
      <c r="AB1973" s="228" t="str">
        <f t="shared" si="25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5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56"/>
        <v>0</v>
      </c>
      <c r="AB1974" s="228" t="str">
        <f t="shared" si="25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5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56"/>
        <v>0</v>
      </c>
      <c r="AB1975" s="228" t="str">
        <f t="shared" si="25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5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56"/>
        <v>0</v>
      </c>
      <c r="AB1976" s="228" t="str">
        <f t="shared" si="25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 ca="1" si="258">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 ca="1" si="259">IF(AND(C1977="Smelter not listed",OR(LEN(D1977)=0,LEN(E1977)=0)),1,0)</f>
        <v>0</v>
      </c>
      <c r="AB1977" s="228" t="str">
        <f t="shared" ref="AB1977" si="260">B1977&amp;C1977</f>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S2009" ca="1" si="261">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X2009" ca="1" si="262">IF(AND(C1978="Smelter not listed",OR(LEN(D1978)=0,LEN(E1978)=0)),1,0)</f>
        <v>0</v>
      </c>
      <c r="AB1978" s="228" t="str">
        <f t="shared" ref="AB1978:AB2009" si="263">B1978&amp;C1978</f>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6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62"/>
        <v>0</v>
      </c>
      <c r="AB1979" s="228" t="str">
        <f t="shared" si="263"/>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6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62"/>
        <v>0</v>
      </c>
      <c r="AB1980" s="228" t="str">
        <f t="shared" si="263"/>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6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62"/>
        <v>0</v>
      </c>
      <c r="AB1981" s="228" t="str">
        <f t="shared" si="26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6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62"/>
        <v>0</v>
      </c>
      <c r="AB1982" s="228" t="str">
        <f t="shared" si="26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6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62"/>
        <v>0</v>
      </c>
      <c r="AB1983" s="228" t="str">
        <f t="shared" si="26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6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62"/>
        <v>0</v>
      </c>
      <c r="AB1984" s="228" t="str">
        <f t="shared" si="26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6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62"/>
        <v>0</v>
      </c>
      <c r="AB1985" s="228" t="str">
        <f t="shared" si="26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6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62"/>
        <v>0</v>
      </c>
      <c r="AB1986" s="228" t="str">
        <f t="shared" si="26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6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62"/>
        <v>0</v>
      </c>
      <c r="AB1987" s="228" t="str">
        <f t="shared" si="26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6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62"/>
        <v>0</v>
      </c>
      <c r="AB1988" s="228" t="str">
        <f t="shared" si="26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6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62"/>
        <v>0</v>
      </c>
      <c r="AB1989" s="228" t="str">
        <f t="shared" si="26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6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62"/>
        <v>0</v>
      </c>
      <c r="AB1990" s="228" t="str">
        <f t="shared" si="26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6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62"/>
        <v>0</v>
      </c>
      <c r="AB1991" s="228" t="str">
        <f t="shared" si="26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6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62"/>
        <v>0</v>
      </c>
      <c r="AB1992" s="228" t="str">
        <f t="shared" si="26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6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62"/>
        <v>0</v>
      </c>
      <c r="AB1993" s="228" t="str">
        <f t="shared" si="26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6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62"/>
        <v>0</v>
      </c>
      <c r="AB1994" s="228" t="str">
        <f t="shared" si="26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6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62"/>
        <v>0</v>
      </c>
      <c r="AB1995" s="228" t="str">
        <f t="shared" si="26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6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62"/>
        <v>0</v>
      </c>
      <c r="AB1996" s="228" t="str">
        <f t="shared" si="26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6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62"/>
        <v>0</v>
      </c>
      <c r="AB1997" s="228" t="str">
        <f t="shared" si="26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6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62"/>
        <v>0</v>
      </c>
      <c r="AB1998" s="228" t="str">
        <f t="shared" si="26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6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62"/>
        <v>0</v>
      </c>
      <c r="AB1999" s="228" t="str">
        <f t="shared" si="26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6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62"/>
        <v>0</v>
      </c>
      <c r="AB2000" s="228" t="str">
        <f t="shared" si="26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6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62"/>
        <v>0</v>
      </c>
      <c r="AB2001" s="228" t="str">
        <f t="shared" si="26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6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62"/>
        <v>0</v>
      </c>
      <c r="AB2002" s="228" t="str">
        <f t="shared" si="26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6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62"/>
        <v>0</v>
      </c>
      <c r="AB2003" s="228" t="str">
        <f t="shared" si="26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6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62"/>
        <v>0</v>
      </c>
      <c r="AB2004" s="228" t="str">
        <f t="shared" si="26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6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62"/>
        <v>0</v>
      </c>
      <c r="AB2005" s="228" t="str">
        <f t="shared" si="26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6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62"/>
        <v>0</v>
      </c>
      <c r="AB2006" s="228" t="str">
        <f t="shared" si="26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6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62"/>
        <v>0</v>
      </c>
      <c r="AB2007" s="228" t="str">
        <f t="shared" si="26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6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62"/>
        <v>0</v>
      </c>
      <c r="AB2008" s="228" t="str">
        <f t="shared" si="26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6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62"/>
        <v>0</v>
      </c>
      <c r="AB2009" s="228" t="str">
        <f t="shared" si="26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ref="S2010:S2040" ca="1" si="264">IF(B2010="","",IF(ISERROR(MATCH($E2010,CL,0)),"Unknown",INDIRECT("'C'!$A$"&amp;MATCH($E2010,CL,0)+1)))</f>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ref="X2010:X2040" ca="1" si="265">IF(AND(C2010="Smelter not listed",OR(LEN(D2010)=0,LEN(E2010)=0)),1,0)</f>
        <v>0</v>
      </c>
      <c r="AB2010" s="228" t="str">
        <f t="shared" ref="AB2010:AB2040" si="266">B2010&amp;C2010</f>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6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65"/>
        <v>0</v>
      </c>
      <c r="AB2011" s="228" t="str">
        <f t="shared" si="266"/>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6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65"/>
        <v>0</v>
      </c>
      <c r="AB2012" s="228" t="str">
        <f t="shared" si="266"/>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6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65"/>
        <v>0</v>
      </c>
      <c r="AB2013" s="228" t="str">
        <f t="shared" si="26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6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65"/>
        <v>0</v>
      </c>
      <c r="AB2014" s="228" t="str">
        <f t="shared" si="26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6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65"/>
        <v>0</v>
      </c>
      <c r="AB2015" s="228" t="str">
        <f t="shared" si="26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6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65"/>
        <v>0</v>
      </c>
      <c r="AB2016" s="228" t="str">
        <f t="shared" si="26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6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65"/>
        <v>0</v>
      </c>
      <c r="AB2017" s="228" t="str">
        <f t="shared" si="26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6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65"/>
        <v>0</v>
      </c>
      <c r="AB2018" s="228" t="str">
        <f t="shared" si="26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6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65"/>
        <v>0</v>
      </c>
      <c r="AB2019" s="228" t="str">
        <f t="shared" si="26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6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65"/>
        <v>0</v>
      </c>
      <c r="AB2020" s="228" t="str">
        <f t="shared" si="26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6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65"/>
        <v>0</v>
      </c>
      <c r="AB2021" s="228" t="str">
        <f t="shared" si="26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6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65"/>
        <v>0</v>
      </c>
      <c r="AB2022" s="228" t="str">
        <f t="shared" si="26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6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65"/>
        <v>0</v>
      </c>
      <c r="AB2023" s="228" t="str">
        <f t="shared" si="26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6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65"/>
        <v>0</v>
      </c>
      <c r="AB2024" s="228" t="str">
        <f t="shared" si="26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6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65"/>
        <v>0</v>
      </c>
      <c r="AB2025" s="228" t="str">
        <f t="shared" si="26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6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65"/>
        <v>0</v>
      </c>
      <c r="AB2026" s="228" t="str">
        <f t="shared" si="26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6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65"/>
        <v>0</v>
      </c>
      <c r="AB2027" s="228" t="str">
        <f t="shared" si="26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6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65"/>
        <v>0</v>
      </c>
      <c r="AB2028" s="228" t="str">
        <f t="shared" si="26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6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65"/>
        <v>0</v>
      </c>
      <c r="AB2029" s="228" t="str">
        <f t="shared" si="26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6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65"/>
        <v>0</v>
      </c>
      <c r="AB2030" s="228" t="str">
        <f t="shared" si="26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6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65"/>
        <v>0</v>
      </c>
      <c r="AB2031" s="228" t="str">
        <f t="shared" si="26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6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65"/>
        <v>0</v>
      </c>
      <c r="AB2032" s="228" t="str">
        <f t="shared" si="26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6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65"/>
        <v>0</v>
      </c>
      <c r="AB2033" s="228" t="str">
        <f t="shared" si="26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6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65"/>
        <v>0</v>
      </c>
      <c r="AB2034" s="228" t="str">
        <f t="shared" si="26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6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65"/>
        <v>0</v>
      </c>
      <c r="AB2035" s="228" t="str">
        <f t="shared" si="26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6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65"/>
        <v>0</v>
      </c>
      <c r="AB2036" s="228" t="str">
        <f t="shared" si="26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6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65"/>
        <v>0</v>
      </c>
      <c r="AB2037" s="228" t="str">
        <f t="shared" si="26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6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65"/>
        <v>0</v>
      </c>
      <c r="AB2038" s="228" t="str">
        <f t="shared" si="26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6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65"/>
        <v>0</v>
      </c>
      <c r="AB2039" s="228" t="str">
        <f t="shared" si="26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6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65"/>
        <v>0</v>
      </c>
      <c r="AB2040" s="228" t="str">
        <f t="shared" si="26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 ca="1" si="267">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 ca="1" si="268">IF(AND(C2041="Smelter not listed",OR(LEN(D2041)=0,LEN(E2041)=0)),1,0)</f>
        <v>0</v>
      </c>
      <c r="AB2041" s="228" t="str">
        <f t="shared" ref="AB2041" si="269">B2041&amp;C2041</f>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S2073" ca="1" si="270">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X2073" ca="1" si="271">IF(AND(C2042="Smelter not listed",OR(LEN(D2042)=0,LEN(E2042)=0)),1,0)</f>
        <v>0</v>
      </c>
      <c r="AB2042" s="228" t="str">
        <f t="shared" ref="AB2042:AB2073" si="272">B2042&amp;C2042</f>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7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71"/>
        <v>0</v>
      </c>
      <c r="AB2043" s="228" t="str">
        <f t="shared" si="272"/>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7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71"/>
        <v>0</v>
      </c>
      <c r="AB2044" s="228" t="str">
        <f t="shared" si="272"/>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7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71"/>
        <v>0</v>
      </c>
      <c r="AB2045" s="228" t="str">
        <f t="shared" si="27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7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71"/>
        <v>0</v>
      </c>
      <c r="AB2046" s="228" t="str">
        <f t="shared" si="27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7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71"/>
        <v>0</v>
      </c>
      <c r="AB2047" s="228" t="str">
        <f t="shared" si="27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7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71"/>
        <v>0</v>
      </c>
      <c r="AB2048" s="228" t="str">
        <f t="shared" si="27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7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71"/>
        <v>0</v>
      </c>
      <c r="AB2049" s="228" t="str">
        <f t="shared" si="27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7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71"/>
        <v>0</v>
      </c>
      <c r="AB2050" s="228" t="str">
        <f t="shared" si="27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7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71"/>
        <v>0</v>
      </c>
      <c r="AB2051" s="228" t="str">
        <f t="shared" si="27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7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71"/>
        <v>0</v>
      </c>
      <c r="AB2052" s="228" t="str">
        <f t="shared" si="27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7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71"/>
        <v>0</v>
      </c>
      <c r="AB2053" s="228" t="str">
        <f t="shared" si="27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7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71"/>
        <v>0</v>
      </c>
      <c r="AB2054" s="228" t="str">
        <f t="shared" si="27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7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71"/>
        <v>0</v>
      </c>
      <c r="AB2055" s="228" t="str">
        <f t="shared" si="27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7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71"/>
        <v>0</v>
      </c>
      <c r="AB2056" s="228" t="str">
        <f t="shared" si="27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7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71"/>
        <v>0</v>
      </c>
      <c r="AB2057" s="228" t="str">
        <f t="shared" si="27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7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71"/>
        <v>0</v>
      </c>
      <c r="AB2058" s="228" t="str">
        <f t="shared" si="27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7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71"/>
        <v>0</v>
      </c>
      <c r="AB2059" s="228" t="str">
        <f t="shared" si="27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7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71"/>
        <v>0</v>
      </c>
      <c r="AB2060" s="228" t="str">
        <f t="shared" si="27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7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71"/>
        <v>0</v>
      </c>
      <c r="AB2061" s="228" t="str">
        <f t="shared" si="27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7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71"/>
        <v>0</v>
      </c>
      <c r="AB2062" s="228" t="str">
        <f t="shared" si="27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7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71"/>
        <v>0</v>
      </c>
      <c r="AB2063" s="228" t="str">
        <f t="shared" si="27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7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71"/>
        <v>0</v>
      </c>
      <c r="AB2064" s="228" t="str">
        <f t="shared" si="27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7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71"/>
        <v>0</v>
      </c>
      <c r="AB2065" s="228" t="str">
        <f t="shared" si="27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7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71"/>
        <v>0</v>
      </c>
      <c r="AB2066" s="228" t="str">
        <f t="shared" si="27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7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71"/>
        <v>0</v>
      </c>
      <c r="AB2067" s="228" t="str">
        <f t="shared" si="27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7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71"/>
        <v>0</v>
      </c>
      <c r="AB2068" s="228" t="str">
        <f t="shared" si="27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7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71"/>
        <v>0</v>
      </c>
      <c r="AB2069" s="228" t="str">
        <f t="shared" si="27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7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71"/>
        <v>0</v>
      </c>
      <c r="AB2070" s="228" t="str">
        <f t="shared" si="27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7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71"/>
        <v>0</v>
      </c>
      <c r="AB2071" s="228" t="str">
        <f t="shared" si="27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7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71"/>
        <v>0</v>
      </c>
      <c r="AB2072" s="228" t="str">
        <f t="shared" si="27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7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71"/>
        <v>0</v>
      </c>
      <c r="AB2073" s="228" t="str">
        <f t="shared" si="27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ref="S2074:S2104" ca="1" si="273">IF(B2074="","",IF(ISERROR(MATCH($E2074,CL,0)),"Unknown",INDIRECT("'C'!$A$"&amp;MATCH($E2074,CL,0)+1)))</f>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ref="X2074:X2104" ca="1" si="274">IF(AND(C2074="Smelter not listed",OR(LEN(D2074)=0,LEN(E2074)=0)),1,0)</f>
        <v>0</v>
      </c>
      <c r="AB2074" s="228" t="str">
        <f t="shared" ref="AB2074:AB2104" si="275">B2074&amp;C2074</f>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7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74"/>
        <v>0</v>
      </c>
      <c r="AB2075" s="228" t="str">
        <f t="shared" si="275"/>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7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74"/>
        <v>0</v>
      </c>
      <c r="AB2076" s="228" t="str">
        <f t="shared" si="275"/>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7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74"/>
        <v>0</v>
      </c>
      <c r="AB2077" s="228" t="str">
        <f t="shared" si="27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7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74"/>
        <v>0</v>
      </c>
      <c r="AB2078" s="228" t="str">
        <f t="shared" si="27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7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74"/>
        <v>0</v>
      </c>
      <c r="AB2079" s="228" t="str">
        <f t="shared" si="27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7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74"/>
        <v>0</v>
      </c>
      <c r="AB2080" s="228" t="str">
        <f t="shared" si="27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7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74"/>
        <v>0</v>
      </c>
      <c r="AB2081" s="228" t="str">
        <f t="shared" si="27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7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74"/>
        <v>0</v>
      </c>
      <c r="AB2082" s="228" t="str">
        <f t="shared" si="27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7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74"/>
        <v>0</v>
      </c>
      <c r="AB2083" s="228" t="str">
        <f t="shared" si="27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7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74"/>
        <v>0</v>
      </c>
      <c r="AB2084" s="228" t="str">
        <f t="shared" si="27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7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74"/>
        <v>0</v>
      </c>
      <c r="AB2085" s="228" t="str">
        <f t="shared" si="27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7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74"/>
        <v>0</v>
      </c>
      <c r="AB2086" s="228" t="str">
        <f t="shared" si="27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7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74"/>
        <v>0</v>
      </c>
      <c r="AB2087" s="228" t="str">
        <f t="shared" si="27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7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74"/>
        <v>0</v>
      </c>
      <c r="AB2088" s="228" t="str">
        <f t="shared" si="27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7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74"/>
        <v>0</v>
      </c>
      <c r="AB2089" s="228" t="str">
        <f t="shared" si="27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7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74"/>
        <v>0</v>
      </c>
      <c r="AB2090" s="228" t="str">
        <f t="shared" si="27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7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74"/>
        <v>0</v>
      </c>
      <c r="AB2091" s="228" t="str">
        <f t="shared" si="27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7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74"/>
        <v>0</v>
      </c>
      <c r="AB2092" s="228" t="str">
        <f t="shared" si="27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7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74"/>
        <v>0</v>
      </c>
      <c r="AB2093" s="228" t="str">
        <f t="shared" si="27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7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74"/>
        <v>0</v>
      </c>
      <c r="AB2094" s="228" t="str">
        <f t="shared" si="27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7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74"/>
        <v>0</v>
      </c>
      <c r="AB2095" s="228" t="str">
        <f t="shared" si="27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7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74"/>
        <v>0</v>
      </c>
      <c r="AB2096" s="228" t="str">
        <f t="shared" si="27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7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74"/>
        <v>0</v>
      </c>
      <c r="AB2097" s="228" t="str">
        <f t="shared" si="27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7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74"/>
        <v>0</v>
      </c>
      <c r="AB2098" s="228" t="str">
        <f t="shared" si="27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7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74"/>
        <v>0</v>
      </c>
      <c r="AB2099" s="228" t="str">
        <f t="shared" si="27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7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74"/>
        <v>0</v>
      </c>
      <c r="AB2100" s="228" t="str">
        <f t="shared" si="27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7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74"/>
        <v>0</v>
      </c>
      <c r="AB2101" s="228" t="str">
        <f t="shared" si="27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7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74"/>
        <v>0</v>
      </c>
      <c r="AB2102" s="228" t="str">
        <f t="shared" si="27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7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74"/>
        <v>0</v>
      </c>
      <c r="AB2103" s="228" t="str">
        <f t="shared" si="27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7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74"/>
        <v>0</v>
      </c>
      <c r="AB2104" s="228" t="str">
        <f t="shared" si="27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 ca="1" si="276">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 ca="1" si="277">IF(AND(C2105="Smelter not listed",OR(LEN(D2105)=0,LEN(E2105)=0)),1,0)</f>
        <v>0</v>
      </c>
      <c r="AB2105" s="228" t="str">
        <f t="shared" ref="AB2105" si="278">B2105&amp;C2105</f>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S2137" ca="1" si="279">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X2137" ca="1" si="280">IF(AND(C2106="Smelter not listed",OR(LEN(D2106)=0,LEN(E2106)=0)),1,0)</f>
        <v>0</v>
      </c>
      <c r="AB2106" s="228" t="str">
        <f t="shared" ref="AB2106:AB2137" si="281">B2106&amp;C2106</f>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7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80"/>
        <v>0</v>
      </c>
      <c r="AB2107" s="228" t="str">
        <f t="shared" si="281"/>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7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80"/>
        <v>0</v>
      </c>
      <c r="AB2108" s="228" t="str">
        <f t="shared" si="281"/>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7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80"/>
        <v>0</v>
      </c>
      <c r="AB2109" s="228" t="str">
        <f t="shared" si="28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7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80"/>
        <v>0</v>
      </c>
      <c r="AB2110" s="228" t="str">
        <f t="shared" si="28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7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80"/>
        <v>0</v>
      </c>
      <c r="AB2111" s="228" t="str">
        <f t="shared" si="28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7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80"/>
        <v>0</v>
      </c>
      <c r="AB2112" s="228" t="str">
        <f t="shared" si="28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7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80"/>
        <v>0</v>
      </c>
      <c r="AB2113" s="228" t="str">
        <f t="shared" si="28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7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80"/>
        <v>0</v>
      </c>
      <c r="AB2114" s="228" t="str">
        <f t="shared" si="28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7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80"/>
        <v>0</v>
      </c>
      <c r="AB2115" s="228" t="str">
        <f t="shared" si="28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7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80"/>
        <v>0</v>
      </c>
      <c r="AB2116" s="228" t="str">
        <f t="shared" si="28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7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80"/>
        <v>0</v>
      </c>
      <c r="AB2117" s="228" t="str">
        <f t="shared" si="28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7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80"/>
        <v>0</v>
      </c>
      <c r="AB2118" s="228" t="str">
        <f t="shared" si="28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7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80"/>
        <v>0</v>
      </c>
      <c r="AB2119" s="228" t="str">
        <f t="shared" si="28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7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80"/>
        <v>0</v>
      </c>
      <c r="AB2120" s="228" t="str">
        <f t="shared" si="28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7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80"/>
        <v>0</v>
      </c>
      <c r="AB2121" s="228" t="str">
        <f t="shared" si="28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7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80"/>
        <v>0</v>
      </c>
      <c r="AB2122" s="228" t="str">
        <f t="shared" si="28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7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80"/>
        <v>0</v>
      </c>
      <c r="AB2123" s="228" t="str">
        <f t="shared" si="28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7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80"/>
        <v>0</v>
      </c>
      <c r="AB2124" s="228" t="str">
        <f t="shared" si="28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7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80"/>
        <v>0</v>
      </c>
      <c r="AB2125" s="228" t="str">
        <f t="shared" si="28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7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80"/>
        <v>0</v>
      </c>
      <c r="AB2126" s="228" t="str">
        <f t="shared" si="28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7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80"/>
        <v>0</v>
      </c>
      <c r="AB2127" s="228" t="str">
        <f t="shared" si="28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7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80"/>
        <v>0</v>
      </c>
      <c r="AB2128" s="228" t="str">
        <f t="shared" si="28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7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80"/>
        <v>0</v>
      </c>
      <c r="AB2129" s="228" t="str">
        <f t="shared" si="28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7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80"/>
        <v>0</v>
      </c>
      <c r="AB2130" s="228" t="str">
        <f t="shared" si="28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7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80"/>
        <v>0</v>
      </c>
      <c r="AB2131" s="228" t="str">
        <f t="shared" si="28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7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80"/>
        <v>0</v>
      </c>
      <c r="AB2132" s="228" t="str">
        <f t="shared" si="28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7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80"/>
        <v>0</v>
      </c>
      <c r="AB2133" s="228" t="str">
        <f t="shared" si="28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7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80"/>
        <v>0</v>
      </c>
      <c r="AB2134" s="228" t="str">
        <f t="shared" si="28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7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80"/>
        <v>0</v>
      </c>
      <c r="AB2135" s="228" t="str">
        <f t="shared" si="28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7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80"/>
        <v>0</v>
      </c>
      <c r="AB2136" s="228" t="str">
        <f t="shared" si="28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7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80"/>
        <v>0</v>
      </c>
      <c r="AB2137" s="228" t="str">
        <f t="shared" si="28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ref="S2138:S2168" ca="1" si="282">IF(B2138="","",IF(ISERROR(MATCH($E2138,CL,0)),"Unknown",INDIRECT("'C'!$A$"&amp;MATCH($E2138,CL,0)+1)))</f>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ref="X2138:X2168" ca="1" si="283">IF(AND(C2138="Smelter not listed",OR(LEN(D2138)=0,LEN(E2138)=0)),1,0)</f>
        <v>0</v>
      </c>
      <c r="AB2138" s="228" t="str">
        <f t="shared" ref="AB2138:AB2168" si="284">B2138&amp;C2138</f>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8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83"/>
        <v>0</v>
      </c>
      <c r="AB2139" s="228" t="str">
        <f t="shared" si="284"/>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8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283"/>
        <v>0</v>
      </c>
      <c r="AB2140" s="228" t="str">
        <f t="shared" si="284"/>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8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283"/>
        <v>0</v>
      </c>
      <c r="AB2141" s="228" t="str">
        <f t="shared" si="28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8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283"/>
        <v>0</v>
      </c>
      <c r="AB2142" s="228" t="str">
        <f t="shared" si="28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8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283"/>
        <v>0</v>
      </c>
      <c r="AB2143" s="228" t="str">
        <f t="shared" si="28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8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283"/>
        <v>0</v>
      </c>
      <c r="AB2144" s="228" t="str">
        <f t="shared" si="28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8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283"/>
        <v>0</v>
      </c>
      <c r="AB2145" s="228" t="str">
        <f t="shared" si="28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8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283"/>
        <v>0</v>
      </c>
      <c r="AB2146" s="228" t="str">
        <f t="shared" si="28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8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283"/>
        <v>0</v>
      </c>
      <c r="AB2147" s="228" t="str">
        <f t="shared" si="28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8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283"/>
        <v>0</v>
      </c>
      <c r="AB2148" s="228" t="str">
        <f t="shared" si="28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8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283"/>
        <v>0</v>
      </c>
      <c r="AB2149" s="228" t="str">
        <f t="shared" si="28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8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283"/>
        <v>0</v>
      </c>
      <c r="AB2150" s="228" t="str">
        <f t="shared" si="28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8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283"/>
        <v>0</v>
      </c>
      <c r="AB2151" s="228" t="str">
        <f t="shared" si="28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8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283"/>
        <v>0</v>
      </c>
      <c r="AB2152" s="228" t="str">
        <f t="shared" si="28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8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283"/>
        <v>0</v>
      </c>
      <c r="AB2153" s="228" t="str">
        <f t="shared" si="28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8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283"/>
        <v>0</v>
      </c>
      <c r="AB2154" s="228" t="str">
        <f t="shared" si="28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8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283"/>
        <v>0</v>
      </c>
      <c r="AB2155" s="228" t="str">
        <f t="shared" si="28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8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283"/>
        <v>0</v>
      </c>
      <c r="AB2156" s="228" t="str">
        <f t="shared" si="28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8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283"/>
        <v>0</v>
      </c>
      <c r="AB2157" s="228" t="str">
        <f t="shared" si="28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8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283"/>
        <v>0</v>
      </c>
      <c r="AB2158" s="228" t="str">
        <f t="shared" si="28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8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283"/>
        <v>0</v>
      </c>
      <c r="AB2159" s="228" t="str">
        <f t="shared" si="28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8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283"/>
        <v>0</v>
      </c>
      <c r="AB2160" s="228" t="str">
        <f t="shared" si="28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8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283"/>
        <v>0</v>
      </c>
      <c r="AB2161" s="228" t="str">
        <f t="shared" si="28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8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283"/>
        <v>0</v>
      </c>
      <c r="AB2162" s="228" t="str">
        <f t="shared" si="28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8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283"/>
        <v>0</v>
      </c>
      <c r="AB2163" s="228" t="str">
        <f t="shared" si="28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8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283"/>
        <v>0</v>
      </c>
      <c r="AB2164" s="228" t="str">
        <f t="shared" si="28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8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283"/>
        <v>0</v>
      </c>
      <c r="AB2165" s="228" t="str">
        <f t="shared" si="28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8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283"/>
        <v>0</v>
      </c>
      <c r="AB2166" s="228" t="str">
        <f t="shared" si="28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8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283"/>
        <v>0</v>
      </c>
      <c r="AB2167" s="228" t="str">
        <f t="shared" si="28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8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283"/>
        <v>0</v>
      </c>
      <c r="AB2168" s="228" t="str">
        <f t="shared" si="28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 ca="1" si="285">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 ca="1" si="286">IF(AND(C2169="Smelter not listed",OR(LEN(D2169)=0,LEN(E2169)=0)),1,0)</f>
        <v>0</v>
      </c>
      <c r="AB2169" s="228" t="str">
        <f t="shared" ref="AB2169" si="287">B2169&amp;C2169</f>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S2201" ca="1" si="288">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X2201" ca="1" si="289">IF(AND(C2170="Smelter not listed",OR(LEN(D2170)=0,LEN(E2170)=0)),1,0)</f>
        <v>0</v>
      </c>
      <c r="AB2170" s="228" t="str">
        <f t="shared" ref="AB2170:AB2201" si="290">B2170&amp;C2170</f>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28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289"/>
        <v>0</v>
      </c>
      <c r="AB2171" s="228" t="str">
        <f t="shared" si="290"/>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28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289"/>
        <v>0</v>
      </c>
      <c r="AB2172" s="228" t="str">
        <f t="shared" si="290"/>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8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289"/>
        <v>0</v>
      </c>
      <c r="AB2173" s="228" t="str">
        <f t="shared" si="29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8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289"/>
        <v>0</v>
      </c>
      <c r="AB2174" s="228" t="str">
        <f t="shared" si="29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8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289"/>
        <v>0</v>
      </c>
      <c r="AB2175" s="228" t="str">
        <f t="shared" si="29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8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289"/>
        <v>0</v>
      </c>
      <c r="AB2176" s="228" t="str">
        <f t="shared" si="29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8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289"/>
        <v>0</v>
      </c>
      <c r="AB2177" s="228" t="str">
        <f t="shared" si="29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8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289"/>
        <v>0</v>
      </c>
      <c r="AB2178" s="228" t="str">
        <f t="shared" si="29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8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289"/>
        <v>0</v>
      </c>
      <c r="AB2179" s="228" t="str">
        <f t="shared" si="29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8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289"/>
        <v>0</v>
      </c>
      <c r="AB2180" s="228" t="str">
        <f t="shared" si="29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8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289"/>
        <v>0</v>
      </c>
      <c r="AB2181" s="228" t="str">
        <f t="shared" si="29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8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289"/>
        <v>0</v>
      </c>
      <c r="AB2182" s="228" t="str">
        <f t="shared" si="29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8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289"/>
        <v>0</v>
      </c>
      <c r="AB2183" s="228" t="str">
        <f t="shared" si="29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8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289"/>
        <v>0</v>
      </c>
      <c r="AB2184" s="228" t="str">
        <f t="shared" si="29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8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289"/>
        <v>0</v>
      </c>
      <c r="AB2185" s="228" t="str">
        <f t="shared" si="29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8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289"/>
        <v>0</v>
      </c>
      <c r="AB2186" s="228" t="str">
        <f t="shared" si="29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8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289"/>
        <v>0</v>
      </c>
      <c r="AB2187" s="228" t="str">
        <f t="shared" si="29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8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289"/>
        <v>0</v>
      </c>
      <c r="AB2188" s="228" t="str">
        <f t="shared" si="29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8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289"/>
        <v>0</v>
      </c>
      <c r="AB2189" s="228" t="str">
        <f t="shared" si="29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8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289"/>
        <v>0</v>
      </c>
      <c r="AB2190" s="228" t="str">
        <f t="shared" si="29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8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289"/>
        <v>0</v>
      </c>
      <c r="AB2191" s="228" t="str">
        <f t="shared" si="29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8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289"/>
        <v>0</v>
      </c>
      <c r="AB2192" s="228" t="str">
        <f t="shared" si="29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8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289"/>
        <v>0</v>
      </c>
      <c r="AB2193" s="228" t="str">
        <f t="shared" si="29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8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289"/>
        <v>0</v>
      </c>
      <c r="AB2194" s="228" t="str">
        <f t="shared" si="29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8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289"/>
        <v>0</v>
      </c>
      <c r="AB2195" s="228" t="str">
        <f t="shared" si="29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8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289"/>
        <v>0</v>
      </c>
      <c r="AB2196" s="228" t="str">
        <f t="shared" si="29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8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289"/>
        <v>0</v>
      </c>
      <c r="AB2197" s="228" t="str">
        <f t="shared" si="29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8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289"/>
        <v>0</v>
      </c>
      <c r="AB2198" s="228" t="str">
        <f t="shared" si="29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8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289"/>
        <v>0</v>
      </c>
      <c r="AB2199" s="228" t="str">
        <f t="shared" si="29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8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289"/>
        <v>0</v>
      </c>
      <c r="AB2200" s="228" t="str">
        <f t="shared" si="29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8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289"/>
        <v>0</v>
      </c>
      <c r="AB2201" s="228" t="str">
        <f t="shared" si="29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ref="S2202:S2232" ca="1" si="291">IF(B2202="","",IF(ISERROR(MATCH($E2202,CL,0)),"Unknown",INDIRECT("'C'!$A$"&amp;MATCH($E2202,CL,0)+1)))</f>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ref="X2202:X2232" ca="1" si="292">IF(AND(C2202="Smelter not listed",OR(LEN(D2202)=0,LEN(E2202)=0)),1,0)</f>
        <v>0</v>
      </c>
      <c r="AB2202" s="228" t="str">
        <f t="shared" ref="AB2202:AB2232" si="293">B2202&amp;C2202</f>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9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292"/>
        <v>0</v>
      </c>
      <c r="AB2203" s="228" t="str">
        <f t="shared" si="293"/>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29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292"/>
        <v>0</v>
      </c>
      <c r="AB2204" s="228" t="str">
        <f t="shared" si="293"/>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9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292"/>
        <v>0</v>
      </c>
      <c r="AB2205" s="228" t="str">
        <f t="shared" si="29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9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292"/>
        <v>0</v>
      </c>
      <c r="AB2206" s="228" t="str">
        <f t="shared" si="29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9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292"/>
        <v>0</v>
      </c>
      <c r="AB2207" s="228" t="str">
        <f t="shared" si="29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9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292"/>
        <v>0</v>
      </c>
      <c r="AB2208" s="228" t="str">
        <f t="shared" si="29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9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292"/>
        <v>0</v>
      </c>
      <c r="AB2209" s="228" t="str">
        <f t="shared" si="29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9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292"/>
        <v>0</v>
      </c>
      <c r="AB2210" s="228" t="str">
        <f t="shared" si="29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9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292"/>
        <v>0</v>
      </c>
      <c r="AB2211" s="228" t="str">
        <f t="shared" si="29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9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292"/>
        <v>0</v>
      </c>
      <c r="AB2212" s="228" t="str">
        <f t="shared" si="29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9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292"/>
        <v>0</v>
      </c>
      <c r="AB2213" s="228" t="str">
        <f t="shared" si="29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9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292"/>
        <v>0</v>
      </c>
      <c r="AB2214" s="228" t="str">
        <f t="shared" si="29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9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292"/>
        <v>0</v>
      </c>
      <c r="AB2215" s="228" t="str">
        <f t="shared" si="29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9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292"/>
        <v>0</v>
      </c>
      <c r="AB2216" s="228" t="str">
        <f t="shared" si="29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9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292"/>
        <v>0</v>
      </c>
      <c r="AB2217" s="228" t="str">
        <f t="shared" si="29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9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292"/>
        <v>0</v>
      </c>
      <c r="AB2218" s="228" t="str">
        <f t="shared" si="29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9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292"/>
        <v>0</v>
      </c>
      <c r="AB2219" s="228" t="str">
        <f t="shared" si="29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9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292"/>
        <v>0</v>
      </c>
      <c r="AB2220" s="228" t="str">
        <f t="shared" si="29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29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292"/>
        <v>0</v>
      </c>
      <c r="AB2221" s="228" t="str">
        <f t="shared" si="29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29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292"/>
        <v>0</v>
      </c>
      <c r="AB2222" s="228" t="str">
        <f t="shared" si="29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29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292"/>
        <v>0</v>
      </c>
      <c r="AB2223" s="228" t="str">
        <f t="shared" si="29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29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292"/>
        <v>0</v>
      </c>
      <c r="AB2224" s="228" t="str">
        <f t="shared" si="29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29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292"/>
        <v>0</v>
      </c>
      <c r="AB2225" s="228" t="str">
        <f t="shared" si="29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29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292"/>
        <v>0</v>
      </c>
      <c r="AB2226" s="228" t="str">
        <f t="shared" si="29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29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292"/>
        <v>0</v>
      </c>
      <c r="AB2227" s="228" t="str">
        <f t="shared" si="29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29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292"/>
        <v>0</v>
      </c>
      <c r="AB2228" s="228" t="str">
        <f t="shared" si="29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29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292"/>
        <v>0</v>
      </c>
      <c r="AB2229" s="228" t="str">
        <f t="shared" si="29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29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292"/>
        <v>0</v>
      </c>
      <c r="AB2230" s="228" t="str">
        <f t="shared" si="29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29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292"/>
        <v>0</v>
      </c>
      <c r="AB2231" s="228" t="str">
        <f t="shared" si="29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29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292"/>
        <v>0</v>
      </c>
      <c r="AB2232" s="228" t="str">
        <f t="shared" si="29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 ca="1" si="294">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 ca="1" si="295">IF(AND(C2233="Smelter not listed",OR(LEN(D2233)=0,LEN(E2233)=0)),1,0)</f>
        <v>0</v>
      </c>
      <c r="AB2233" s="228" t="str">
        <f t="shared" ref="AB2233" si="296">B2233&amp;C2233</f>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S2265" ca="1" si="297">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X2265" ca="1" si="298">IF(AND(C2234="Smelter not listed",OR(LEN(D2234)=0,LEN(E2234)=0)),1,0)</f>
        <v>0</v>
      </c>
      <c r="AB2234" s="228" t="str">
        <f t="shared" ref="AB2234:AB2265" si="299">B2234&amp;C2234</f>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29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298"/>
        <v>0</v>
      </c>
      <c r="AB2235" s="228" t="str">
        <f t="shared" si="299"/>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29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298"/>
        <v>0</v>
      </c>
      <c r="AB2236" s="228" t="str">
        <f t="shared" si="299"/>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29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298"/>
        <v>0</v>
      </c>
      <c r="AB2237" s="228" t="str">
        <f t="shared" si="29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29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298"/>
        <v>0</v>
      </c>
      <c r="AB2238" s="228" t="str">
        <f t="shared" si="29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29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298"/>
        <v>0</v>
      </c>
      <c r="AB2239" s="228" t="str">
        <f t="shared" si="29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29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298"/>
        <v>0</v>
      </c>
      <c r="AB2240" s="228" t="str">
        <f t="shared" si="29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29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298"/>
        <v>0</v>
      </c>
      <c r="AB2241" s="228" t="str">
        <f t="shared" si="29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29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298"/>
        <v>0</v>
      </c>
      <c r="AB2242" s="228" t="str">
        <f t="shared" si="29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29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298"/>
        <v>0</v>
      </c>
      <c r="AB2243" s="228" t="str">
        <f t="shared" si="29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29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298"/>
        <v>0</v>
      </c>
      <c r="AB2244" s="228" t="str">
        <f t="shared" si="29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29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298"/>
        <v>0</v>
      </c>
      <c r="AB2245" s="228" t="str">
        <f t="shared" si="29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29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298"/>
        <v>0</v>
      </c>
      <c r="AB2246" s="228" t="str">
        <f t="shared" si="29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29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298"/>
        <v>0</v>
      </c>
      <c r="AB2247" s="228" t="str">
        <f t="shared" si="29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29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298"/>
        <v>0</v>
      </c>
      <c r="AB2248" s="228" t="str">
        <f t="shared" si="29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29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298"/>
        <v>0</v>
      </c>
      <c r="AB2249" s="228" t="str">
        <f t="shared" si="29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29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298"/>
        <v>0</v>
      </c>
      <c r="AB2250" s="228" t="str">
        <f t="shared" si="29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29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298"/>
        <v>0</v>
      </c>
      <c r="AB2251" s="228" t="str">
        <f t="shared" si="29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29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298"/>
        <v>0</v>
      </c>
      <c r="AB2252" s="228" t="str">
        <f t="shared" si="29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29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298"/>
        <v>0</v>
      </c>
      <c r="AB2253" s="228" t="str">
        <f t="shared" si="29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29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298"/>
        <v>0</v>
      </c>
      <c r="AB2254" s="228" t="str">
        <f t="shared" si="29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29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298"/>
        <v>0</v>
      </c>
      <c r="AB2255" s="228" t="str">
        <f t="shared" si="29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29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298"/>
        <v>0</v>
      </c>
      <c r="AB2256" s="228" t="str">
        <f t="shared" si="29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29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298"/>
        <v>0</v>
      </c>
      <c r="AB2257" s="228" t="str">
        <f t="shared" si="29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29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298"/>
        <v>0</v>
      </c>
      <c r="AB2258" s="228" t="str">
        <f t="shared" si="29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29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298"/>
        <v>0</v>
      </c>
      <c r="AB2259" s="228" t="str">
        <f t="shared" si="29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29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298"/>
        <v>0</v>
      </c>
      <c r="AB2260" s="228" t="str">
        <f t="shared" si="29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29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298"/>
        <v>0</v>
      </c>
      <c r="AB2261" s="228" t="str">
        <f t="shared" si="29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29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298"/>
        <v>0</v>
      </c>
      <c r="AB2262" s="228" t="str">
        <f t="shared" si="29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29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298"/>
        <v>0</v>
      </c>
      <c r="AB2263" s="228" t="str">
        <f t="shared" si="29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29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298"/>
        <v>0</v>
      </c>
      <c r="AB2264" s="228" t="str">
        <f t="shared" si="29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29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298"/>
        <v>0</v>
      </c>
      <c r="AB2265" s="228" t="str">
        <f t="shared" si="29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ref="S2266:S2296" ca="1" si="300">IF(B2266="","",IF(ISERROR(MATCH($E2266,CL,0)),"Unknown",INDIRECT("'C'!$A$"&amp;MATCH($E2266,CL,0)+1)))</f>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ref="X2266:X2296" ca="1" si="301">IF(AND(C2266="Smelter not listed",OR(LEN(D2266)=0,LEN(E2266)=0)),1,0)</f>
        <v>0</v>
      </c>
      <c r="AB2266" s="228" t="str">
        <f t="shared" ref="AB2266:AB2296" si="302">B2266&amp;C2266</f>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0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01"/>
        <v>0</v>
      </c>
      <c r="AB2267" s="228" t="str">
        <f t="shared" si="302"/>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0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01"/>
        <v>0</v>
      </c>
      <c r="AB2268" s="228" t="str">
        <f t="shared" si="302"/>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0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01"/>
        <v>0</v>
      </c>
      <c r="AB2269" s="228" t="str">
        <f t="shared" si="30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0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01"/>
        <v>0</v>
      </c>
      <c r="AB2270" s="228" t="str">
        <f t="shared" si="30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0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01"/>
        <v>0</v>
      </c>
      <c r="AB2271" s="228" t="str">
        <f t="shared" si="30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0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01"/>
        <v>0</v>
      </c>
      <c r="AB2272" s="228" t="str">
        <f t="shared" si="30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0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01"/>
        <v>0</v>
      </c>
      <c r="AB2273" s="228" t="str">
        <f t="shared" si="30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0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01"/>
        <v>0</v>
      </c>
      <c r="AB2274" s="228" t="str">
        <f t="shared" si="30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0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01"/>
        <v>0</v>
      </c>
      <c r="AB2275" s="228" t="str">
        <f t="shared" si="30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0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01"/>
        <v>0</v>
      </c>
      <c r="AB2276" s="228" t="str">
        <f t="shared" si="30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0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01"/>
        <v>0</v>
      </c>
      <c r="AB2277" s="228" t="str">
        <f t="shared" si="30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0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01"/>
        <v>0</v>
      </c>
      <c r="AB2278" s="228" t="str">
        <f t="shared" si="30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0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01"/>
        <v>0</v>
      </c>
      <c r="AB2279" s="228" t="str">
        <f t="shared" si="30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0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01"/>
        <v>0</v>
      </c>
      <c r="AB2280" s="228" t="str">
        <f t="shared" si="30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0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01"/>
        <v>0</v>
      </c>
      <c r="AB2281" s="228" t="str">
        <f t="shared" si="30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0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01"/>
        <v>0</v>
      </c>
      <c r="AB2282" s="228" t="str">
        <f t="shared" si="30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0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01"/>
        <v>0</v>
      </c>
      <c r="AB2283" s="228" t="str">
        <f t="shared" si="30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0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01"/>
        <v>0</v>
      </c>
      <c r="AB2284" s="228" t="str">
        <f t="shared" si="30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0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01"/>
        <v>0</v>
      </c>
      <c r="AB2285" s="228" t="str">
        <f t="shared" si="30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0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01"/>
        <v>0</v>
      </c>
      <c r="AB2286" s="228" t="str">
        <f t="shared" si="30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0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01"/>
        <v>0</v>
      </c>
      <c r="AB2287" s="228" t="str">
        <f t="shared" si="30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0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01"/>
        <v>0</v>
      </c>
      <c r="AB2288" s="228" t="str">
        <f t="shared" si="30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0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01"/>
        <v>0</v>
      </c>
      <c r="AB2289" s="228" t="str">
        <f t="shared" si="30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0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01"/>
        <v>0</v>
      </c>
      <c r="AB2290" s="228" t="str">
        <f t="shared" si="30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0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01"/>
        <v>0</v>
      </c>
      <c r="AB2291" s="228" t="str">
        <f t="shared" si="30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0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01"/>
        <v>0</v>
      </c>
      <c r="AB2292" s="228" t="str">
        <f t="shared" si="30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0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01"/>
        <v>0</v>
      </c>
      <c r="AB2293" s="228" t="str">
        <f t="shared" si="30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0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01"/>
        <v>0</v>
      </c>
      <c r="AB2294" s="228" t="str">
        <f t="shared" si="30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0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01"/>
        <v>0</v>
      </c>
      <c r="AB2295" s="228" t="str">
        <f t="shared" si="30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0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01"/>
        <v>0</v>
      </c>
      <c r="AB2296" s="228" t="str">
        <f t="shared" si="30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 ca="1" si="303">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 ca="1" si="304">IF(AND(C2297="Smelter not listed",OR(LEN(D2297)=0,LEN(E2297)=0)),1,0)</f>
        <v>0</v>
      </c>
      <c r="AB2297" s="228" t="str">
        <f t="shared" ref="AB2297" si="305">B2297&amp;C2297</f>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S2329" ca="1" si="306">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X2329" ca="1" si="307">IF(AND(C2298="Smelter not listed",OR(LEN(D2298)=0,LEN(E2298)=0)),1,0)</f>
        <v>0</v>
      </c>
      <c r="AB2298" s="228" t="str">
        <f t="shared" ref="AB2298:AB2329" si="308">B2298&amp;C2298</f>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0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07"/>
        <v>0</v>
      </c>
      <c r="AB2299" s="228" t="str">
        <f t="shared" si="308"/>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0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07"/>
        <v>0</v>
      </c>
      <c r="AB2300" s="228" t="str">
        <f t="shared" si="308"/>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0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07"/>
        <v>0</v>
      </c>
      <c r="AB2301" s="228" t="str">
        <f t="shared" si="30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0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07"/>
        <v>0</v>
      </c>
      <c r="AB2302" s="228" t="str">
        <f t="shared" si="30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0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07"/>
        <v>0</v>
      </c>
      <c r="AB2303" s="228" t="str">
        <f t="shared" si="30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0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07"/>
        <v>0</v>
      </c>
      <c r="AB2304" s="228" t="str">
        <f t="shared" si="30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0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07"/>
        <v>0</v>
      </c>
      <c r="AB2305" s="228" t="str">
        <f t="shared" si="30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0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07"/>
        <v>0</v>
      </c>
      <c r="AB2306" s="228" t="str">
        <f t="shared" si="30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0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07"/>
        <v>0</v>
      </c>
      <c r="AB2307" s="228" t="str">
        <f t="shared" si="30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0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07"/>
        <v>0</v>
      </c>
      <c r="AB2308" s="228" t="str">
        <f t="shared" si="30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0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07"/>
        <v>0</v>
      </c>
      <c r="AB2309" s="228" t="str">
        <f t="shared" si="30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0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07"/>
        <v>0</v>
      </c>
      <c r="AB2310" s="228" t="str">
        <f t="shared" si="30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0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07"/>
        <v>0</v>
      </c>
      <c r="AB2311" s="228" t="str">
        <f t="shared" si="30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0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07"/>
        <v>0</v>
      </c>
      <c r="AB2312" s="228" t="str">
        <f t="shared" si="30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0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07"/>
        <v>0</v>
      </c>
      <c r="AB2313" s="228" t="str">
        <f t="shared" si="30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0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07"/>
        <v>0</v>
      </c>
      <c r="AB2314" s="228" t="str">
        <f t="shared" si="30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0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07"/>
        <v>0</v>
      </c>
      <c r="AB2315" s="228" t="str">
        <f t="shared" si="30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0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07"/>
        <v>0</v>
      </c>
      <c r="AB2316" s="228" t="str">
        <f t="shared" si="30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0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07"/>
        <v>0</v>
      </c>
      <c r="AB2317" s="228" t="str">
        <f t="shared" si="30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0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07"/>
        <v>0</v>
      </c>
      <c r="AB2318" s="228" t="str">
        <f t="shared" si="30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0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07"/>
        <v>0</v>
      </c>
      <c r="AB2319" s="228" t="str">
        <f t="shared" si="30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0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07"/>
        <v>0</v>
      </c>
      <c r="AB2320" s="228" t="str">
        <f t="shared" si="30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0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07"/>
        <v>0</v>
      </c>
      <c r="AB2321" s="228" t="str">
        <f t="shared" si="30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0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07"/>
        <v>0</v>
      </c>
      <c r="AB2322" s="228" t="str">
        <f t="shared" si="30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0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07"/>
        <v>0</v>
      </c>
      <c r="AB2323" s="228" t="str">
        <f t="shared" si="30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0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07"/>
        <v>0</v>
      </c>
      <c r="AB2324" s="228" t="str">
        <f t="shared" si="30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0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07"/>
        <v>0</v>
      </c>
      <c r="AB2325" s="228" t="str">
        <f t="shared" si="30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0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07"/>
        <v>0</v>
      </c>
      <c r="AB2326" s="228" t="str">
        <f t="shared" si="30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0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07"/>
        <v>0</v>
      </c>
      <c r="AB2327" s="228" t="str">
        <f t="shared" si="30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0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07"/>
        <v>0</v>
      </c>
      <c r="AB2328" s="228" t="str">
        <f t="shared" si="30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0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07"/>
        <v>0</v>
      </c>
      <c r="AB2329" s="228" t="str">
        <f t="shared" si="30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ref="S2330:S2360" ca="1" si="309">IF(B2330="","",IF(ISERROR(MATCH($E2330,CL,0)),"Unknown",INDIRECT("'C'!$A$"&amp;MATCH($E2330,CL,0)+1)))</f>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ref="X2330:X2360" ca="1" si="310">IF(AND(C2330="Smelter not listed",OR(LEN(D2330)=0,LEN(E2330)=0)),1,0)</f>
        <v>0</v>
      </c>
      <c r="AB2330" s="228" t="str">
        <f t="shared" ref="AB2330:AB2360" si="311">B2330&amp;C2330</f>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0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10"/>
        <v>0</v>
      </c>
      <c r="AB2331" s="228" t="str">
        <f t="shared" si="311"/>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0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10"/>
        <v>0</v>
      </c>
      <c r="AB2332" s="228" t="str">
        <f t="shared" si="311"/>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0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10"/>
        <v>0</v>
      </c>
      <c r="AB2333" s="228" t="str">
        <f t="shared" si="31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0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10"/>
        <v>0</v>
      </c>
      <c r="AB2334" s="228" t="str">
        <f t="shared" si="31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0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10"/>
        <v>0</v>
      </c>
      <c r="AB2335" s="228" t="str">
        <f t="shared" si="31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0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10"/>
        <v>0</v>
      </c>
      <c r="AB2336" s="228" t="str">
        <f t="shared" si="31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0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10"/>
        <v>0</v>
      </c>
      <c r="AB2337" s="228" t="str">
        <f t="shared" si="31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0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10"/>
        <v>0</v>
      </c>
      <c r="AB2338" s="228" t="str">
        <f t="shared" si="31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0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10"/>
        <v>0</v>
      </c>
      <c r="AB2339" s="228" t="str">
        <f t="shared" si="31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0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10"/>
        <v>0</v>
      </c>
      <c r="AB2340" s="228" t="str">
        <f t="shared" si="31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0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10"/>
        <v>0</v>
      </c>
      <c r="AB2341" s="228" t="str">
        <f t="shared" si="31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0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10"/>
        <v>0</v>
      </c>
      <c r="AB2342" s="228" t="str">
        <f t="shared" si="31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0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10"/>
        <v>0</v>
      </c>
      <c r="AB2343" s="228" t="str">
        <f t="shared" si="31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0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10"/>
        <v>0</v>
      </c>
      <c r="AB2344" s="228" t="str">
        <f t="shared" si="31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0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10"/>
        <v>0</v>
      </c>
      <c r="AB2345" s="228" t="str">
        <f t="shared" si="31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0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10"/>
        <v>0</v>
      </c>
      <c r="AB2346" s="228" t="str">
        <f t="shared" si="31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0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10"/>
        <v>0</v>
      </c>
      <c r="AB2347" s="228" t="str">
        <f t="shared" si="31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0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10"/>
        <v>0</v>
      </c>
      <c r="AB2348" s="228" t="str">
        <f t="shared" si="31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0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10"/>
        <v>0</v>
      </c>
      <c r="AB2349" s="228" t="str">
        <f t="shared" si="31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0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10"/>
        <v>0</v>
      </c>
      <c r="AB2350" s="228" t="str">
        <f t="shared" si="31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0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10"/>
        <v>0</v>
      </c>
      <c r="AB2351" s="228" t="str">
        <f t="shared" si="31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0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10"/>
        <v>0</v>
      </c>
      <c r="AB2352" s="228" t="str">
        <f t="shared" si="31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0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10"/>
        <v>0</v>
      </c>
      <c r="AB2353" s="228" t="str">
        <f t="shared" si="31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0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10"/>
        <v>0</v>
      </c>
      <c r="AB2354" s="228" t="str">
        <f t="shared" si="31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0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10"/>
        <v>0</v>
      </c>
      <c r="AB2355" s="228" t="str">
        <f t="shared" si="31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0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10"/>
        <v>0</v>
      </c>
      <c r="AB2356" s="228" t="str">
        <f t="shared" si="31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0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10"/>
        <v>0</v>
      </c>
      <c r="AB2357" s="228" t="str">
        <f t="shared" si="31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0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10"/>
        <v>0</v>
      </c>
      <c r="AB2358" s="228" t="str">
        <f t="shared" si="31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0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10"/>
        <v>0</v>
      </c>
      <c r="AB2359" s="228" t="str">
        <f t="shared" si="31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0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10"/>
        <v>0</v>
      </c>
      <c r="AB2360" s="228" t="str">
        <f t="shared" si="31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 ca="1" si="312">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 ca="1" si="313">IF(AND(C2361="Smelter not listed",OR(LEN(D2361)=0,LEN(E2361)=0)),1,0)</f>
        <v>0</v>
      </c>
      <c r="AB2361" s="228" t="str">
        <f t="shared" ref="AB2361" si="314">B2361&amp;C2361</f>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S2393" ca="1" si="315">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X2393" ca="1" si="316">IF(AND(C2362="Smelter not listed",OR(LEN(D2362)=0,LEN(E2362)=0)),1,0)</f>
        <v>0</v>
      </c>
      <c r="AB2362" s="228" t="str">
        <f t="shared" ref="AB2362:AB2393" si="317">B2362&amp;C2362</f>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1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16"/>
        <v>0</v>
      </c>
      <c r="AB2363" s="228" t="str">
        <f t="shared" si="317"/>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1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16"/>
        <v>0</v>
      </c>
      <c r="AB2364" s="228" t="str">
        <f t="shared" si="317"/>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1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16"/>
        <v>0</v>
      </c>
      <c r="AB2365" s="228" t="str">
        <f t="shared" si="31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1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16"/>
        <v>0</v>
      </c>
      <c r="AB2366" s="228" t="str">
        <f t="shared" si="31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1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16"/>
        <v>0</v>
      </c>
      <c r="AB2367" s="228" t="str">
        <f t="shared" si="31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1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16"/>
        <v>0</v>
      </c>
      <c r="AB2368" s="228" t="str">
        <f t="shared" si="31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1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16"/>
        <v>0</v>
      </c>
      <c r="AB2369" s="228" t="str">
        <f t="shared" si="31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1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16"/>
        <v>0</v>
      </c>
      <c r="AB2370" s="228" t="str">
        <f t="shared" si="31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1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16"/>
        <v>0</v>
      </c>
      <c r="AB2371" s="228" t="str">
        <f t="shared" si="31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1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16"/>
        <v>0</v>
      </c>
      <c r="AB2372" s="228" t="str">
        <f t="shared" si="31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1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16"/>
        <v>0</v>
      </c>
      <c r="AB2373" s="228" t="str">
        <f t="shared" si="31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1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16"/>
        <v>0</v>
      </c>
      <c r="AB2374" s="228" t="str">
        <f t="shared" si="31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1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16"/>
        <v>0</v>
      </c>
      <c r="AB2375" s="228" t="str">
        <f t="shared" si="31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1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16"/>
        <v>0</v>
      </c>
      <c r="AB2376" s="228" t="str">
        <f t="shared" si="31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1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16"/>
        <v>0</v>
      </c>
      <c r="AB2377" s="228" t="str">
        <f t="shared" si="31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1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16"/>
        <v>0</v>
      </c>
      <c r="AB2378" s="228" t="str">
        <f t="shared" si="31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1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16"/>
        <v>0</v>
      </c>
      <c r="AB2379" s="228" t="str">
        <f t="shared" si="31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1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16"/>
        <v>0</v>
      </c>
      <c r="AB2380" s="228" t="str">
        <f t="shared" si="31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1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16"/>
        <v>0</v>
      </c>
      <c r="AB2381" s="228" t="str">
        <f t="shared" si="31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1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16"/>
        <v>0</v>
      </c>
      <c r="AB2382" s="228" t="str">
        <f t="shared" si="31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1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16"/>
        <v>0</v>
      </c>
      <c r="AB2383" s="228" t="str">
        <f t="shared" si="31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1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16"/>
        <v>0</v>
      </c>
      <c r="AB2384" s="228" t="str">
        <f t="shared" si="31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1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16"/>
        <v>0</v>
      </c>
      <c r="AB2385" s="228" t="str">
        <f t="shared" si="31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1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16"/>
        <v>0</v>
      </c>
      <c r="AB2386" s="228" t="str">
        <f t="shared" si="31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1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16"/>
        <v>0</v>
      </c>
      <c r="AB2387" s="228" t="str">
        <f t="shared" si="31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1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16"/>
        <v>0</v>
      </c>
      <c r="AB2388" s="228" t="str">
        <f t="shared" si="31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1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16"/>
        <v>0</v>
      </c>
      <c r="AB2389" s="228" t="str">
        <f t="shared" si="31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1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16"/>
        <v>0</v>
      </c>
      <c r="AB2390" s="228" t="str">
        <f t="shared" si="31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1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16"/>
        <v>0</v>
      </c>
      <c r="AB2391" s="228" t="str">
        <f t="shared" si="31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1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16"/>
        <v>0</v>
      </c>
      <c r="AB2392" s="228" t="str">
        <f t="shared" si="31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1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16"/>
        <v>0</v>
      </c>
      <c r="AB2393" s="228" t="str">
        <f t="shared" si="31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ref="S2394:S2424" ca="1" si="318">IF(B2394="","",IF(ISERROR(MATCH($E2394,CL,0)),"Unknown",INDIRECT("'C'!$A$"&amp;MATCH($E2394,CL,0)+1)))</f>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ref="X2394:X2424" ca="1" si="319">IF(AND(C2394="Smelter not listed",OR(LEN(D2394)=0,LEN(E2394)=0)),1,0)</f>
        <v>0</v>
      </c>
      <c r="AB2394" s="228" t="str">
        <f t="shared" ref="AB2394:AB2424" si="320">B2394&amp;C2394</f>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1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19"/>
        <v>0</v>
      </c>
      <c r="AB2395" s="228" t="str">
        <f t="shared" si="320"/>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1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19"/>
        <v>0</v>
      </c>
      <c r="AB2396" s="228" t="str">
        <f t="shared" si="320"/>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1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19"/>
        <v>0</v>
      </c>
      <c r="AB2397" s="228" t="str">
        <f t="shared" si="32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1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19"/>
        <v>0</v>
      </c>
      <c r="AB2398" s="228" t="str">
        <f t="shared" si="32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1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19"/>
        <v>0</v>
      </c>
      <c r="AB2399" s="228" t="str">
        <f t="shared" si="32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1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19"/>
        <v>0</v>
      </c>
      <c r="AB2400" s="228" t="str">
        <f t="shared" si="32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1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19"/>
        <v>0</v>
      </c>
      <c r="AB2401" s="228" t="str">
        <f t="shared" si="32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1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19"/>
        <v>0</v>
      </c>
      <c r="AB2402" s="228" t="str">
        <f t="shared" si="32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1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19"/>
        <v>0</v>
      </c>
      <c r="AB2403" s="228" t="str">
        <f t="shared" si="32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1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19"/>
        <v>0</v>
      </c>
      <c r="AB2404" s="228" t="str">
        <f t="shared" si="32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1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19"/>
        <v>0</v>
      </c>
      <c r="AB2405" s="228" t="str">
        <f t="shared" si="32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1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19"/>
        <v>0</v>
      </c>
      <c r="AB2406" s="228" t="str">
        <f t="shared" si="32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1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19"/>
        <v>0</v>
      </c>
      <c r="AB2407" s="228" t="str">
        <f t="shared" si="32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1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19"/>
        <v>0</v>
      </c>
      <c r="AB2408" s="228" t="str">
        <f t="shared" si="32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1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19"/>
        <v>0</v>
      </c>
      <c r="AB2409" s="228" t="str">
        <f t="shared" si="32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1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19"/>
        <v>0</v>
      </c>
      <c r="AB2410" s="228" t="str">
        <f t="shared" si="32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1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19"/>
        <v>0</v>
      </c>
      <c r="AB2411" s="228" t="str">
        <f t="shared" si="32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1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19"/>
        <v>0</v>
      </c>
      <c r="AB2412" s="228" t="str">
        <f t="shared" si="32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1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19"/>
        <v>0</v>
      </c>
      <c r="AB2413" s="228" t="str">
        <f t="shared" si="32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1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19"/>
        <v>0</v>
      </c>
      <c r="AB2414" s="228" t="str">
        <f t="shared" si="32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1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19"/>
        <v>0</v>
      </c>
      <c r="AB2415" s="228" t="str">
        <f t="shared" si="32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1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19"/>
        <v>0</v>
      </c>
      <c r="AB2416" s="228" t="str">
        <f t="shared" si="32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1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19"/>
        <v>0</v>
      </c>
      <c r="AB2417" s="228" t="str">
        <f t="shared" si="32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1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19"/>
        <v>0</v>
      </c>
      <c r="AB2418" s="228" t="str">
        <f t="shared" si="32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1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19"/>
        <v>0</v>
      </c>
      <c r="AB2419" s="228" t="str">
        <f t="shared" si="32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1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19"/>
        <v>0</v>
      </c>
      <c r="AB2420" s="228" t="str">
        <f t="shared" si="32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1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19"/>
        <v>0</v>
      </c>
      <c r="AB2421" s="228" t="str">
        <f t="shared" si="32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1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19"/>
        <v>0</v>
      </c>
      <c r="AB2422" s="228" t="str">
        <f t="shared" si="32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1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19"/>
        <v>0</v>
      </c>
      <c r="AB2423" s="228" t="str">
        <f t="shared" si="32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1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19"/>
        <v>0</v>
      </c>
      <c r="AB2424" s="228" t="str">
        <f t="shared" si="32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 ca="1" si="321">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 ca="1" si="322">IF(AND(C2425="Smelter not listed",OR(LEN(D2425)=0,LEN(E2425)=0)),1,0)</f>
        <v>0</v>
      </c>
      <c r="AB2425" s="228" t="str">
        <f t="shared" ref="AB2425" si="323">B2425&amp;C2425</f>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S2457" ca="1" si="324">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X2457" ca="1" si="325">IF(AND(C2426="Smelter not listed",OR(LEN(D2426)=0,LEN(E2426)=0)),1,0)</f>
        <v>0</v>
      </c>
      <c r="AB2426" s="228" t="str">
        <f t="shared" ref="AB2426:AB2457" si="326">B2426&amp;C2426</f>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2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25"/>
        <v>0</v>
      </c>
      <c r="AB2427" s="228" t="str">
        <f t="shared" si="326"/>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2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25"/>
        <v>0</v>
      </c>
      <c r="AB2428" s="228" t="str">
        <f t="shared" si="326"/>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2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25"/>
        <v>0</v>
      </c>
      <c r="AB2429" s="228" t="str">
        <f t="shared" si="32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2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25"/>
        <v>0</v>
      </c>
      <c r="AB2430" s="228" t="str">
        <f t="shared" si="32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2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25"/>
        <v>0</v>
      </c>
      <c r="AB2431" s="228" t="str">
        <f t="shared" si="32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2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25"/>
        <v>0</v>
      </c>
      <c r="AB2432" s="228" t="str">
        <f t="shared" si="32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2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25"/>
        <v>0</v>
      </c>
      <c r="AB2433" s="228" t="str">
        <f t="shared" si="32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2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25"/>
        <v>0</v>
      </c>
      <c r="AB2434" s="228" t="str">
        <f t="shared" si="32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2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25"/>
        <v>0</v>
      </c>
      <c r="AB2435" s="228" t="str">
        <f t="shared" si="32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2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25"/>
        <v>0</v>
      </c>
      <c r="AB2436" s="228" t="str">
        <f t="shared" si="32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2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25"/>
        <v>0</v>
      </c>
      <c r="AB2437" s="228" t="str">
        <f t="shared" si="32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2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25"/>
        <v>0</v>
      </c>
      <c r="AB2438" s="228" t="str">
        <f t="shared" si="32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2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25"/>
        <v>0</v>
      </c>
      <c r="AB2439" s="228" t="str">
        <f t="shared" si="32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2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25"/>
        <v>0</v>
      </c>
      <c r="AB2440" s="228" t="str">
        <f t="shared" si="32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2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25"/>
        <v>0</v>
      </c>
      <c r="AB2441" s="228" t="str">
        <f t="shared" si="32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2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25"/>
        <v>0</v>
      </c>
      <c r="AB2442" s="228" t="str">
        <f t="shared" si="32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2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25"/>
        <v>0</v>
      </c>
      <c r="AB2443" s="228" t="str">
        <f t="shared" si="32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2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25"/>
        <v>0</v>
      </c>
      <c r="AB2444" s="228" t="str">
        <f t="shared" si="32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2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25"/>
        <v>0</v>
      </c>
      <c r="AB2445" s="228" t="str">
        <f t="shared" si="32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2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25"/>
        <v>0</v>
      </c>
      <c r="AB2446" s="228" t="str">
        <f t="shared" si="32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2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25"/>
        <v>0</v>
      </c>
      <c r="AB2447" s="228" t="str">
        <f t="shared" si="32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2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25"/>
        <v>0</v>
      </c>
      <c r="AB2448" s="228" t="str">
        <f t="shared" si="32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2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25"/>
        <v>0</v>
      </c>
      <c r="AB2449" s="228" t="str">
        <f t="shared" si="32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2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25"/>
        <v>0</v>
      </c>
      <c r="AB2450" s="228" t="str">
        <f t="shared" si="32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2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25"/>
        <v>0</v>
      </c>
      <c r="AB2451" s="228" t="str">
        <f t="shared" si="32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2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25"/>
        <v>0</v>
      </c>
      <c r="AB2452" s="228" t="str">
        <f t="shared" si="32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2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25"/>
        <v>0</v>
      </c>
      <c r="AB2453" s="228" t="str">
        <f t="shared" si="32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2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25"/>
        <v>0</v>
      </c>
      <c r="AB2454" s="228" t="str">
        <f t="shared" si="32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2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25"/>
        <v>0</v>
      </c>
      <c r="AB2455" s="228" t="str">
        <f t="shared" si="32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2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25"/>
        <v>0</v>
      </c>
      <c r="AB2456" s="228" t="str">
        <f t="shared" si="32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2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25"/>
        <v>0</v>
      </c>
      <c r="AB2457" s="228" t="str">
        <f t="shared" si="32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ref="S2458:S2488" ca="1" si="327">IF(B2458="","",IF(ISERROR(MATCH($E2458,CL,0)),"Unknown",INDIRECT("'C'!$A$"&amp;MATCH($E2458,CL,0)+1)))</f>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ref="X2458:X2490" ca="1" si="328">IF(AND(C2458="Smelter not listed",OR(LEN(D2458)=0,LEN(E2458)=0)),1,0)</f>
        <v>0</v>
      </c>
      <c r="AB2458" s="228" t="str">
        <f t="shared" ref="AB2458:AB2488" si="329">B2458&amp;C2458</f>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2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28"/>
        <v>0</v>
      </c>
      <c r="AB2459" s="228" t="str">
        <f t="shared" si="329"/>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2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28"/>
        <v>0</v>
      </c>
      <c r="AB2460" s="228" t="str">
        <f t="shared" si="329"/>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2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28"/>
        <v>0</v>
      </c>
      <c r="AB2461" s="228" t="str">
        <f t="shared" si="32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2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28"/>
        <v>0</v>
      </c>
      <c r="AB2462" s="228" t="str">
        <f t="shared" si="32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2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28"/>
        <v>0</v>
      </c>
      <c r="AB2463" s="228" t="str">
        <f t="shared" si="32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2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28"/>
        <v>0</v>
      </c>
      <c r="AB2464" s="228" t="str">
        <f t="shared" si="32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2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28"/>
        <v>0</v>
      </c>
      <c r="AB2465" s="228" t="str">
        <f t="shared" si="32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2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28"/>
        <v>0</v>
      </c>
      <c r="AB2466" s="228" t="str">
        <f t="shared" si="32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2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28"/>
        <v>0</v>
      </c>
      <c r="AB2467" s="228" t="str">
        <f t="shared" si="32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2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28"/>
        <v>0</v>
      </c>
      <c r="AB2468" s="228" t="str">
        <f t="shared" si="32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2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28"/>
        <v>0</v>
      </c>
      <c r="AB2469" s="228" t="str">
        <f t="shared" si="32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2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28"/>
        <v>0</v>
      </c>
      <c r="AB2470" s="228" t="str">
        <f t="shared" si="32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2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28"/>
        <v>0</v>
      </c>
      <c r="AB2471" s="228" t="str">
        <f t="shared" si="32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2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28"/>
        <v>0</v>
      </c>
      <c r="AB2472" s="228" t="str">
        <f t="shared" si="32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2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28"/>
        <v>0</v>
      </c>
      <c r="AB2473" s="228" t="str">
        <f t="shared" si="32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2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28"/>
        <v>0</v>
      </c>
      <c r="AB2474" s="228" t="str">
        <f t="shared" si="32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2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28"/>
        <v>0</v>
      </c>
      <c r="AB2475" s="228" t="str">
        <f t="shared" si="32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2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28"/>
        <v>0</v>
      </c>
      <c r="AB2476" s="228" t="str">
        <f t="shared" si="32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2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28"/>
        <v>0</v>
      </c>
      <c r="AB2477" s="228" t="str">
        <f t="shared" si="32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2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28"/>
        <v>0</v>
      </c>
      <c r="AB2478" s="228" t="str">
        <f t="shared" si="32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2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28"/>
        <v>0</v>
      </c>
      <c r="AB2479" s="228" t="str">
        <f t="shared" si="32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2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28"/>
        <v>0</v>
      </c>
      <c r="AB2480" s="228" t="str">
        <f t="shared" si="32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2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28"/>
        <v>0</v>
      </c>
      <c r="AB2481" s="228" t="str">
        <f t="shared" si="32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2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28"/>
        <v>0</v>
      </c>
      <c r="AB2482" s="228" t="str">
        <f t="shared" si="32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2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28"/>
        <v>0</v>
      </c>
      <c r="AB2483" s="228" t="str">
        <f t="shared" si="32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2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28"/>
        <v>0</v>
      </c>
      <c r="AB2484" s="228" t="str">
        <f t="shared" si="32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2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28"/>
        <v>0</v>
      </c>
      <c r="AB2485" s="228" t="str">
        <f t="shared" si="32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2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28"/>
        <v>0</v>
      </c>
      <c r="AB2486" s="228" t="str">
        <f t="shared" si="32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2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28"/>
        <v>0</v>
      </c>
      <c r="AB2487" s="228" t="str">
        <f t="shared" si="32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2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28"/>
        <v>0</v>
      </c>
      <c r="AB2488" s="228" t="str">
        <f t="shared" si="32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 ca="1" si="330">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28"/>
        <v>0</v>
      </c>
      <c r="AB2489" s="228" t="str">
        <f t="shared" ref="AB2489" si="331">B2489&amp;C2489</f>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ca="1">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28"/>
        <v>0</v>
      </c>
      <c r="AB2490" s="228" t="str">
        <f>B2490&amp;C2490</f>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32">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S2502" ca="1" si="333">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3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3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3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3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3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3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3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3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3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286" t="str">
        <f>IF(LEN(A2502)=0,"",INDEX('Smelter Look-up'!$A:$A,MATCH($A2502,'Smelter Look-up'!$E:$E,0)))</f>
        <v/>
      </c>
      <c r="C2502" s="186" t="str">
        <f>IF(LEN(A2502)=0,"",INDEX('Smelter Look-up'!$C:$C,MATCH($A2502,'Smelter Look-up'!$E:$E,0)))</f>
        <v/>
      </c>
      <c r="D2502" s="289"/>
      <c r="E2502" s="286" t="str">
        <f ca="1">IF(ISERROR($V2502),"",OFFSET('Smelter Look-up'!$D$4,$V2502-4,0)&amp;"")</f>
        <v/>
      </c>
      <c r="F2502" s="286" t="str">
        <f ca="1">IF(ISERROR($V2502),"",OFFSET('Smelter Look-up'!$E$4,$V2502-4,0))</f>
        <v/>
      </c>
      <c r="G2502" s="286" t="str">
        <f ca="1">IF(C2502=$X$4,IF(ISERROR($V2502),"Enter smelter details","RMI"),IF(ISERROR($V2502),"",OFFSET('Smelter Look-up'!$F$4,$V2502-4,0)))</f>
        <v/>
      </c>
      <c r="H2502" s="290" t="str">
        <f ca="1">IF(ISERROR($V2502),"",OFFSET('Smelter Look-up'!$G$4,$V2502-4,0))</f>
        <v/>
      </c>
      <c r="I2502" s="291" t="str">
        <f ca="1">IF(ISERROR($V2502),"",OFFSET('Smelter Look-up'!$H$4,$V2502-4,0))</f>
        <v/>
      </c>
      <c r="J2502" s="292" t="str">
        <f ca="1">IF(ISERROR($V2502),"",OFFSET('Smelter Look-up'!$I$4,$V2502-4,0))</f>
        <v/>
      </c>
      <c r="K2502" s="224"/>
      <c r="L2502" s="224"/>
      <c r="M2502" s="224"/>
      <c r="N2502" s="224"/>
      <c r="O2502" s="224"/>
      <c r="P2502" s="288"/>
      <c r="Q2502" s="285"/>
      <c r="R2502" s="287" t="str">
        <f ca="1">IF(ISERROR($V2502),"",OFFSET('Smelter Look-up'!$C$4,$V2502-4,0)&amp;"")</f>
        <v/>
      </c>
      <c r="S2502" s="284" t="str">
        <f t="shared" ca="1" si="33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X2502" s="227">
        <f ca="1">IF(AND(C2502="Smelter not listed",OR(LEN(D2502)=0,LEN(E2502)=0)),1,0)</f>
        <v>0</v>
      </c>
      <c r="AB2502" s="228" t="str">
        <f>B2502&amp;C2502</f>
        <v/>
      </c>
    </row>
    <row r="2505" spans="1:28" ht="14" thickBot="1"/>
  </sheetData>
  <sheetProtection algorithmName="SHA-512" hashValue="A98fmlfEW9fZUHg+AxQnLInHGxueK6X27w9Vo9AmSPxy391IoROBQeFprctRr4WRCjtcinAeOtJuRNHmo/YkBw==" saltValue="WdOfeCWOAljRt+M2zHTfBQ==" spinCount="100000" sheet="1" formatRows="0" deleteRows="0" autoFilter="0"/>
  <autoFilter ref="A4:Q23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EFCBFCC-536D-46C4-9701-351EF98C4F4B}"/>
    </customSheetView>
  </customSheetViews>
  <mergeCells count="3">
    <mergeCell ref="J2:O2"/>
    <mergeCell ref="B3:E3"/>
    <mergeCell ref="G3:I3"/>
  </mergeCells>
  <phoneticPr fontId="102" type="noConversion"/>
  <conditionalFormatting sqref="B252:B2502">
    <cfRule type="expression" dxfId="30" priority="25" stopIfTrue="1">
      <formula>IF(B252="",TRUE)</formula>
    </cfRule>
    <cfRule type="expression" dxfId="29" priority="26" stopIfTrue="1">
      <formula>IF(AND(COUNTIF(MetalSmelter,B252&amp;C252)=0,LEN(C252)&gt;0),TRUE,FALSE)</formula>
    </cfRule>
  </conditionalFormatting>
  <conditionalFormatting sqref="C252:C2502">
    <cfRule type="expression" dxfId="28" priority="33" stopIfTrue="1">
      <formula>IF(AND(B252&lt;&gt;"",C252=""),TRUE)</formula>
    </cfRule>
  </conditionalFormatting>
  <conditionalFormatting sqref="D252:D2502">
    <cfRule type="expression" dxfId="27" priority="37" stopIfTrue="1">
      <formula>IF(AND(LEN($C252)&gt;0,AND($C252&lt;&gt;"Smelter Not Listed",ISBLANK($D252))),1,0)</formula>
    </cfRule>
    <cfRule type="expression" dxfId="26" priority="44" stopIfTrue="1">
      <formula>IF(AND(D252="",$C252=$X$4),TRUE)</formula>
    </cfRule>
    <cfRule type="expression" dxfId="25" priority="45" stopIfTrue="1">
      <formula>IF(FIND("!",D252),TRUE)</formula>
    </cfRule>
  </conditionalFormatting>
  <conditionalFormatting sqref="E252:E2502 R252:R2502">
    <cfRule type="expression" dxfId="24" priority="31" stopIfTrue="1">
      <formula>IF(AND(E252="",$C252=$X$4),TRUE)</formula>
    </cfRule>
    <cfRule type="expression" dxfId="23" priority="32" stopIfTrue="1">
      <formula>IF(FIND("!",E252),TRUE)</formula>
    </cfRule>
  </conditionalFormatting>
  <conditionalFormatting sqref="F252:F2502">
    <cfRule type="expression" dxfId="22" priority="29" stopIfTrue="1">
      <formula>IF(AND(LEN($A252)&gt;0,$A252&lt;&gt;$F252),TRUE,FALSE)</formula>
    </cfRule>
  </conditionalFormatting>
  <conditionalFormatting sqref="G252:G2502 G5:G234">
    <cfRule type="expression" dxfId="21" priority="46" stopIfTrue="1">
      <formula>IF(FIND("Enter smelter details",G5),TRUE)</formula>
    </cfRule>
  </conditionalFormatting>
  <conditionalFormatting sqref="B5:B251">
    <cfRule type="expression" dxfId="20" priority="13" stopIfTrue="1">
      <formula>IF(B5="",TRUE)</formula>
    </cfRule>
    <cfRule type="expression" dxfId="19" priority="14" stopIfTrue="1">
      <formula>IF(AND(COUNTIF(MetalSmelter,B5&amp;C5)=0,LEN(C5)&gt;0),TRUE,FALSE)</formula>
    </cfRule>
  </conditionalFormatting>
  <conditionalFormatting sqref="F5:F251">
    <cfRule type="expression" dxfId="18" priority="15" stopIfTrue="1">
      <formula>IF(AND(LEN($A5)&gt;0,$A5&lt;&gt;$F5),TRUE,FALSE)</formula>
    </cfRule>
  </conditionalFormatting>
  <conditionalFormatting sqref="E5:E251 R5:R251">
    <cfRule type="expression" dxfId="17" priority="16" stopIfTrue="1">
      <formula>IF(AND(E5="",$C5=$X$4),TRUE)</formula>
    </cfRule>
    <cfRule type="expression" dxfId="16" priority="17" stopIfTrue="1">
      <formula>IF(FIND("!",E5),TRUE)</formula>
    </cfRule>
  </conditionalFormatting>
  <conditionalFormatting sqref="C5:C251">
    <cfRule type="expression" dxfId="15" priority="18" stopIfTrue="1">
      <formula>IF(AND(B5&lt;&gt;"",C5=""),TRUE)</formula>
    </cfRule>
  </conditionalFormatting>
  <conditionalFormatting sqref="D5:D251">
    <cfRule type="expression" dxfId="14" priority="19" stopIfTrue="1">
      <formula>IF(AND(LEN($C5)&gt;0,AND($C5&lt;&gt;"Smelter Not Listed",ISBLANK($D5))),1,0)</formula>
    </cfRule>
    <cfRule type="expression" dxfId="13" priority="20" stopIfTrue="1">
      <formula>IF(AND(D5="",$C5=$X$4),TRUE)</formula>
    </cfRule>
    <cfRule type="expression" dxfId="12" priority="21" stopIfTrue="1">
      <formula>IF(FIND("!",D5),TRUE)</formula>
    </cfRule>
  </conditionalFormatting>
  <conditionalFormatting sqref="G235:G251">
    <cfRule type="expression" dxfId="11" priority="22" stopIfTrue="1">
      <formula>IF(FIND("Enter smelter details",G235),TRUE)</formula>
    </cfRule>
  </conditionalFormatting>
  <dataValidations count="5">
    <dataValidation type="list" allowBlank="1" showInputMessage="1" showErrorMessage="1" sqref="B5:B2502" xr:uid="{00000000-0002-0000-0400-000000000000}">
      <formula1>Metal</formula1>
    </dataValidation>
    <dataValidation allowBlank="1" showErrorMessage="1" sqref="F5:G2502" xr:uid="{00000000-0002-0000-0400-000001000000}"/>
    <dataValidation type="list" showInputMessage="1" showErrorMessage="1" sqref="C5:C2502" xr:uid="{00000000-0002-0000-0400-000002000000}">
      <formula1>SN</formula1>
    </dataValidation>
    <dataValidation type="list" allowBlank="1" showInputMessage="1" showErrorMessage="1" sqref="E5:E2502" xr:uid="{00000000-0002-0000-0400-000003000000}">
      <formula1>CL</formula1>
    </dataValidation>
    <dataValidation type="list" allowBlank="1" showInputMessage="1" showErrorMessage="1" sqref="P5:P2502"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30" stopIfTrue="1" id="{3A2C08C1-A3CB-4039-99D1-6146192A6F94}">
            <xm:f>IF(OR(AND(B252="Tantalum",Declaration!$P$38=""),AND(B252="Tin",Declaration!$P$39=""),AND(B252="Gold",Declaration!$P$40=""),AND(B252="Tungsten",Declaration!$P$41="")),TRUE,FALSE)</xm:f>
            <x14:dxf>
              <fill>
                <patternFill>
                  <bgColor rgb="FFFF0000"/>
                </patternFill>
              </fill>
            </x14:dxf>
          </x14:cfRule>
          <xm:sqref>B252:B2502</xm:sqref>
        </x14:conditionalFormatting>
        <x14:conditionalFormatting xmlns:xm="http://schemas.microsoft.com/office/excel/2006/main">
          <x14:cfRule type="expression" priority="28" stopIfTrue="1" id="{4DF03B03-3E0F-40B2-A5D1-B1DA6639A4FD}">
            <xm:f>IF(OR(AND(B252="Tantalum",Declaration!$P$38=""),AND(B252="Tin",Declaration!$P$39=""),AND(B252="Gold",Declaration!$P$40=""),AND(B252="Tungsten",Declaration!$P$41="")),TRUE,FALSE)</xm:f>
            <x14:dxf>
              <fill>
                <patternFill>
                  <bgColor rgb="FFFF0000"/>
                </patternFill>
              </fill>
            </x14:dxf>
          </x14:cfRule>
          <xm:sqref>C252:C2502</xm:sqref>
        </x14:conditionalFormatting>
        <x14:conditionalFormatting xmlns:xm="http://schemas.microsoft.com/office/excel/2006/main">
          <x14:cfRule type="expression" priority="23" stopIfTrue="1" id="{6AB1CAD8-AF8A-4623-9CB3-5E52A6B24DF6}">
            <xm:f>IF(OR(AND(B235="Tantalum",'\Users\hope.bao\Downloads\[CmGeneratorCMRT_20250321160421.xlsx]Declaration'!#REF!=""),AND(B235="Tin",'\Users\hope.bao\Downloads\[CmGeneratorCMRT_20250321160421.xlsx]Declaration'!#REF!=""),AND(B235="Gold",'\Users\hope.bao\Downloads\[CmGeneratorCMRT_20250321160421.xlsx]Declaration'!#REF!=""),AND(B235="Tungsten",'\Users\hope.bao\Downloads\[CmGeneratorCMRT_20250321160421.xlsx]Declaration'!#REF!="")),TRUE,FALSE)</xm:f>
            <x14:dxf>
              <fill>
                <patternFill>
                  <bgColor rgb="FFFF0000"/>
                </patternFill>
              </fill>
            </x14:dxf>
          </x14:cfRule>
          <xm:sqref>B235:B251</xm:sqref>
        </x14:conditionalFormatting>
        <x14:conditionalFormatting xmlns:xm="http://schemas.microsoft.com/office/excel/2006/main">
          <x14:cfRule type="expression" priority="24" stopIfTrue="1" id="{E2F660D2-34CA-4221-97FE-ED0706B3790D}">
            <xm:f>IF(OR(AND(B235="Tantalum",'\Users\hope.bao\Downloads\[CmGeneratorCMRT_20250321160421.xlsx]Declaration'!#REF!=""),AND(B235="Tin",'\Users\hope.bao\Downloads\[CmGeneratorCMRT_20250321160421.xlsx]Declaration'!#REF!=""),AND(B235="Gold",'\Users\hope.bao\Downloads\[CmGeneratorCMRT_20250321160421.xlsx]Declaration'!#REF!=""),AND(B235="Tungsten",'\Users\hope.bao\Downloads\[CmGeneratorCMRT_20250321160421.xlsx]Declaration'!#REF!="")),TRUE,FALSE)</xm:f>
            <x14:dxf>
              <fill>
                <patternFill>
                  <bgColor rgb="FFFF0000"/>
                </patternFill>
              </fill>
            </x14:dxf>
          </x14:cfRule>
          <xm:sqref>C235:C251</xm:sqref>
        </x14:conditionalFormatting>
        <x14:conditionalFormatting xmlns:xm="http://schemas.microsoft.com/office/excel/2006/main">
          <x14:cfRule type="expression" priority="11" stopIfTrue="1" id="{D887C311-3BF2-4059-A386-E6D2EAB7D2F4}">
            <xm:f>IF(OR(AND(B5="Tantalum",'\Users\hope.bao\Downloads\[CmGeneratorCMRT_20260318150007.xlsx]Declaration'!#REF!=""),AND(B5="Tin",'\Users\hope.bao\Downloads\[CmGeneratorCMRT_20260318150007.xlsx]Declaration'!#REF!=""),AND(B5="Gold",'\Users\hope.bao\Downloads\[CmGeneratorCMRT_20260318150007.xlsx]Declaration'!#REF!=""),AND(B5="Tungsten",'\Users\hope.bao\Downloads\[CmGeneratorCMRT_20260318150007.xlsx]Declaration'!#REF!="")),TRUE,FALSE)</xm:f>
            <x14:dxf>
              <fill>
                <patternFill>
                  <bgColor rgb="FFFF0000"/>
                </patternFill>
              </fill>
            </x14:dxf>
          </x14:cfRule>
          <xm:sqref>B5:B234</xm:sqref>
        </x14:conditionalFormatting>
        <x14:conditionalFormatting xmlns:xm="http://schemas.microsoft.com/office/excel/2006/main">
          <x14:cfRule type="expression" priority="12" stopIfTrue="1" id="{375114F5-B454-4397-A746-C99412DBC46C}">
            <xm:f>IF(OR(AND(B5="Tantalum",'\Users\hope.bao\Downloads\[CmGeneratorCMRT_20260318150007.xlsx]Declaration'!#REF!=""),AND(B5="Tin",'\Users\hope.bao\Downloads\[CmGeneratorCMRT_20260318150007.xlsx]Declaration'!#REF!=""),AND(B5="Gold",'\Users\hope.bao\Downloads\[CmGeneratorCMRT_20260318150007.xlsx]Declaration'!#REF!=""),AND(B5="Tungsten",'\Users\hope.bao\Downloads\[CmGeneratorCMRT_20260318150007.xlsx]Declaration'!#REF!="")),TRUE,FALSE)</xm:f>
            <x14:dxf>
              <fill>
                <patternFill>
                  <bgColor rgb="FFFF0000"/>
                </patternFill>
              </fill>
            </x14:dxf>
          </x14:cfRule>
          <xm:sqref>C5:C234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401" t="str">
        <f ca="1">OFFSET(L!$C$1,MATCH("Checker"&amp;ADDRESS(ROW(),COLUMN(),4),L!$A:$A,0)-1,SL,,)</f>
        <v>To ensure all required fields have been populated before submitting to your customers review form for any line items highlighted in red</v>
      </c>
      <c r="B1" s="401"/>
      <c r="C1" s="401"/>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ASTEELFLASH</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t="str">
        <f>Declaration!D10</f>
        <v>2025 YEAR ACTIVITY</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Conflict.Minerals</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Conflict.Minerals@asteelflash.com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+86(512)6340-8000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Aurore LAURENT</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aurore.laurent@asteelflash.com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46112</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Tantalum  (*)</v>
      </c>
      <c r="B24" s="89" t="str">
        <f>IF(AND($B$14="Yes",$B$19="Yes"),Declaration!D38,0)</f>
        <v>Unknown</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Unknown</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Unknown</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Unknown</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https://www.asteelflash.com/sustainability/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List'!AB$5:AB$2502,"Tantalum?*")&gt;0),0,1)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IF(H66=0,"","Click here to provide smelter information")</f>
        <v/>
      </c>
      <c r="E66" s="20" t="s">
        <v>780</v>
      </c>
      <c r="F66" s="94">
        <f>F25</f>
        <v>1</v>
      </c>
      <c r="G66" s="70">
        <f>IF(AND(COUNTIF(SmelterIdetifiedForMetal,"Tin")&gt;0,COUNTIF('Smelter List'!AB$5:AB$2502,"Tin?*")&gt;0),0,1)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List'!AB$5:AB$2502,"Gold?*")&gt;0),0,1)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List'!AB$5:AB$2502,"Tungsten?*")&gt;0),0,1)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type="noConversion"/>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403" t="str">
        <f ca="1">OFFSET(L!$C$1,MATCH("Product List"&amp;ADDRESS(ROW(),COLUMN(),4),L!$A:$A,0)-1,SL,,)</f>
        <v>Completion required only if reporting level "Product (or List of Products)" selected on the 'Declaration' worksheet.</v>
      </c>
      <c r="B1" s="404"/>
      <c r="C1" s="404"/>
      <c r="D1" s="40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402" t="s">
        <v>869</v>
      </c>
      <c r="C4" s="402"/>
      <c r="D4" s="402"/>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405" t="str">
        <f ca="1">OFFSET(L!$C$1,MATCH("General"&amp;"Cpy",L!$A:$A,0)-1,SL,,)</f>
        <v>© 2025 Responsible Minerals Initiative. All rights reserved.</v>
      </c>
      <c r="C2006" s="405"/>
      <c r="D2006" s="405"/>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40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6"/>
      <c r="C1" s="406"/>
      <c r="D1" s="406"/>
      <c r="E1" s="406"/>
      <c r="F1" s="406"/>
      <c r="G1" s="406"/>
    </row>
    <row r="2" spans="1:11">
      <c r="A2" s="407"/>
      <c r="B2" s="407"/>
      <c r="C2" s="407"/>
      <c r="D2" s="407"/>
      <c r="E2" s="407"/>
      <c r="F2" s="407"/>
      <c r="G2" s="407"/>
      <c r="H2" s="407"/>
      <c r="I2" s="407"/>
    </row>
    <row r="3" spans="1:11">
      <c r="A3" s="407"/>
      <c r="B3" s="407"/>
      <c r="C3" s="407"/>
      <c r="D3" s="407"/>
      <c r="E3" s="407"/>
      <c r="F3" s="407"/>
      <c r="G3" s="407"/>
      <c r="H3" s="407"/>
      <c r="I3" s="407"/>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type="noConversion"/>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4.5">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56.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Aurore LAURENT (EST-01-General Management)</cp:lastModifiedBy>
  <cp:lastPrinted>2015-04-21T20:47:43Z</cp:lastPrinted>
  <dcterms:created xsi:type="dcterms:W3CDTF">2010-06-21T21:00:23Z</dcterms:created>
  <dcterms:modified xsi:type="dcterms:W3CDTF">2026-04-22T10:30:49Z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